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8680" yWindow="-120" windowWidth="29040" windowHeight="15840" activeTab="1"/>
  </bookViews>
  <sheets>
    <sheet name="Cover" sheetId="3" r:id="rId1"/>
    <sheet name="1. WDES Spreadsheet" sheetId="2" r:id="rId2"/>
  </sheets>
  <definedNames>
    <definedName name="_AMO_UniqueIdentifier" hidden="1">"'2751aa8b-0759-4799-932b-21e8479e36d6'"</definedName>
  </definedNames>
  <calcPr calcId="145621"/>
</workbook>
</file>

<file path=xl/calcChain.xml><?xml version="1.0" encoding="utf-8"?>
<calcChain xmlns="http://schemas.openxmlformats.org/spreadsheetml/2006/main">
  <c r="O80" i="2" l="1"/>
  <c r="O78" i="2"/>
  <c r="O77" i="2"/>
  <c r="O63" i="2"/>
  <c r="O60" i="2"/>
  <c r="O59" i="2"/>
  <c r="O56" i="2"/>
  <c r="O55" i="2"/>
  <c r="O54" i="2"/>
  <c r="O48" i="2"/>
  <c r="O47" i="2"/>
  <c r="O46" i="2"/>
  <c r="O45" i="2"/>
  <c r="O44" i="2"/>
  <c r="O43" i="2"/>
  <c r="O42" i="2"/>
  <c r="O41" i="2"/>
  <c r="O40" i="2"/>
  <c r="O39" i="2"/>
  <c r="O38" i="2"/>
  <c r="O37" i="2"/>
  <c r="O36" i="2"/>
  <c r="O35" i="2"/>
  <c r="O34" i="2"/>
  <c r="O27" i="2"/>
  <c r="O26" i="2"/>
  <c r="O25" i="2"/>
  <c r="O24" i="2"/>
  <c r="O23" i="2"/>
  <c r="O22" i="2"/>
  <c r="O21" i="2"/>
  <c r="O20" i="2"/>
  <c r="O19" i="2"/>
  <c r="O18" i="2"/>
  <c r="O17" i="2"/>
  <c r="O16" i="2"/>
  <c r="O15" i="2"/>
  <c r="O14" i="2"/>
  <c r="O13" i="2"/>
  <c r="F57" i="2"/>
  <c r="L56" i="2"/>
  <c r="L55" i="2"/>
  <c r="L54" i="2"/>
  <c r="J57" i="2"/>
  <c r="H57" i="2"/>
  <c r="F52" i="2"/>
  <c r="F51" i="2"/>
  <c r="F50" i="2"/>
  <c r="F49" i="2"/>
  <c r="J52" i="2"/>
  <c r="H52" i="2"/>
  <c r="J51" i="2"/>
  <c r="H51" i="2"/>
  <c r="J50" i="2"/>
  <c r="H50" i="2"/>
  <c r="J49" i="2"/>
  <c r="H49" i="2"/>
  <c r="L48" i="2"/>
  <c r="G48" i="2" s="1"/>
  <c r="L47" i="2"/>
  <c r="G47" i="2" s="1"/>
  <c r="H31" i="2"/>
  <c r="H30" i="2"/>
  <c r="H29" i="2"/>
  <c r="H28" i="2"/>
  <c r="J31" i="2"/>
  <c r="J30" i="2"/>
  <c r="J29" i="2"/>
  <c r="J28" i="2"/>
  <c r="F31" i="2"/>
  <c r="F30" i="2"/>
  <c r="F29" i="2"/>
  <c r="F28" i="2"/>
  <c r="L27" i="2"/>
  <c r="K27" i="2" s="1"/>
  <c r="L26" i="2"/>
  <c r="K26" i="2" s="1"/>
  <c r="L25" i="2"/>
  <c r="G25" i="2" s="1"/>
  <c r="L24" i="2"/>
  <c r="I24" i="2" s="1"/>
  <c r="L23" i="2"/>
  <c r="I23" i="2" s="1"/>
  <c r="L22" i="2"/>
  <c r="G22" i="2" s="1"/>
  <c r="L21" i="2"/>
  <c r="I21" i="2" s="1"/>
  <c r="L20" i="2"/>
  <c r="I20" i="2" s="1"/>
  <c r="L19" i="2"/>
  <c r="K19" i="2" s="1"/>
  <c r="L18" i="2"/>
  <c r="K18" i="2" s="1"/>
  <c r="L17" i="2"/>
  <c r="G17" i="2" s="1"/>
  <c r="L16" i="2"/>
  <c r="K16" i="2" s="1"/>
  <c r="L15" i="2"/>
  <c r="G15" i="2" s="1"/>
  <c r="L14" i="2"/>
  <c r="I14" i="2" s="1"/>
  <c r="K48" i="2" l="1"/>
  <c r="F53" i="2"/>
  <c r="L57" i="2"/>
  <c r="I48" i="2"/>
  <c r="J53" i="2"/>
  <c r="H53" i="2"/>
  <c r="L52" i="2"/>
  <c r="I52" i="2" s="1"/>
  <c r="L51" i="2"/>
  <c r="I51" i="2" s="1"/>
  <c r="L49" i="2"/>
  <c r="K49" i="2" s="1"/>
  <c r="L50" i="2"/>
  <c r="G50" i="2" s="1"/>
  <c r="I47" i="2"/>
  <c r="K47" i="2"/>
  <c r="K21" i="2"/>
  <c r="H32" i="2"/>
  <c r="J32" i="2"/>
  <c r="G23" i="2"/>
  <c r="L29" i="2"/>
  <c r="K29" i="2" s="1"/>
  <c r="I15" i="2"/>
  <c r="K14" i="2"/>
  <c r="G14" i="2"/>
  <c r="L28" i="2"/>
  <c r="K28" i="2" s="1"/>
  <c r="I27" i="2"/>
  <c r="G27" i="2"/>
  <c r="G26" i="2"/>
  <c r="I26" i="2"/>
  <c r="G24" i="2"/>
  <c r="K24" i="2"/>
  <c r="K23" i="2"/>
  <c r="K22" i="2"/>
  <c r="I22" i="2"/>
  <c r="G21" i="2"/>
  <c r="G20" i="2"/>
  <c r="K20" i="2"/>
  <c r="G19" i="2"/>
  <c r="I19" i="2"/>
  <c r="G18" i="2"/>
  <c r="I18" i="2"/>
  <c r="I16" i="2"/>
  <c r="G16" i="2"/>
  <c r="K15" i="2"/>
  <c r="F32" i="2"/>
  <c r="L30" i="2"/>
  <c r="K30" i="2" s="1"/>
  <c r="L31" i="2"/>
  <c r="I17" i="2"/>
  <c r="I25" i="2"/>
  <c r="K17" i="2"/>
  <c r="K25" i="2"/>
  <c r="J58" i="2" l="1"/>
  <c r="H58" i="2"/>
  <c r="F58" i="2"/>
  <c r="K52" i="2"/>
  <c r="G51" i="2"/>
  <c r="K51" i="2"/>
  <c r="K50" i="2"/>
  <c r="I50" i="2"/>
  <c r="I49" i="2"/>
  <c r="G49" i="2"/>
  <c r="L53" i="2"/>
  <c r="G52" i="2"/>
  <c r="G29" i="2"/>
  <c r="I29" i="2"/>
  <c r="G28" i="2"/>
  <c r="L32" i="2"/>
  <c r="G32" i="2" s="1"/>
  <c r="I28" i="2"/>
  <c r="G30" i="2"/>
  <c r="I30" i="2"/>
  <c r="K31" i="2"/>
  <c r="I31" i="2"/>
  <c r="G31" i="2"/>
  <c r="L58" i="2" l="1"/>
  <c r="G53" i="2"/>
  <c r="K53" i="2"/>
  <c r="I53" i="2"/>
  <c r="I32" i="2"/>
  <c r="K32" i="2"/>
  <c r="J81" i="2"/>
  <c r="H81" i="2"/>
  <c r="F81" i="2"/>
  <c r="J79" i="2"/>
  <c r="H79" i="2"/>
  <c r="F79" i="2"/>
  <c r="J64" i="2"/>
  <c r="G56" i="2"/>
  <c r="J61" i="2"/>
  <c r="H61" i="2"/>
  <c r="F61" i="2"/>
  <c r="G57" i="2" l="1"/>
  <c r="K57" i="2"/>
  <c r="I57" i="2"/>
  <c r="H64" i="2"/>
  <c r="F64" i="2"/>
  <c r="I56" i="2"/>
  <c r="K56" i="2"/>
  <c r="F62" i="2"/>
  <c r="L80" i="2" l="1"/>
  <c r="L78" i="2"/>
  <c r="L77" i="2"/>
  <c r="L46" i="2"/>
  <c r="L45" i="2"/>
  <c r="L44" i="2"/>
  <c r="L43" i="2"/>
  <c r="L42" i="2"/>
  <c r="L41" i="2"/>
  <c r="L40" i="2"/>
  <c r="L39" i="2"/>
  <c r="L38" i="2"/>
  <c r="L37" i="2"/>
  <c r="L36" i="2"/>
  <c r="L35" i="2"/>
  <c r="L34" i="2"/>
  <c r="L13" i="2"/>
  <c r="I77" i="2" l="1"/>
  <c r="K77" i="2"/>
  <c r="G77" i="2"/>
  <c r="K78" i="2"/>
  <c r="G78" i="2"/>
  <c r="I78" i="2"/>
  <c r="K80" i="2"/>
  <c r="G80" i="2"/>
  <c r="I80" i="2"/>
  <c r="L79" i="2"/>
  <c r="I39" i="2"/>
  <c r="K39" i="2"/>
  <c r="G39" i="2"/>
  <c r="K43" i="2"/>
  <c r="G43" i="2"/>
  <c r="I43" i="2"/>
  <c r="G45" i="2"/>
  <c r="I45" i="2"/>
  <c r="K45" i="2"/>
  <c r="I55" i="2"/>
  <c r="K55" i="2"/>
  <c r="G55" i="2"/>
  <c r="K34" i="2"/>
  <c r="G34" i="2"/>
  <c r="I34" i="2"/>
  <c r="K36" i="2"/>
  <c r="I36" i="2"/>
  <c r="G36" i="2"/>
  <c r="G40" i="2"/>
  <c r="I40" i="2"/>
  <c r="K40" i="2"/>
  <c r="I38" i="2"/>
  <c r="K38" i="2"/>
  <c r="G38" i="2"/>
  <c r="I42" i="2"/>
  <c r="G42" i="2"/>
  <c r="K42" i="2"/>
  <c r="K44" i="2"/>
  <c r="G44" i="2"/>
  <c r="I44" i="2"/>
  <c r="G46" i="2"/>
  <c r="K46" i="2"/>
  <c r="I46" i="2"/>
  <c r="I54" i="2"/>
  <c r="K54" i="2"/>
  <c r="G54" i="2"/>
  <c r="K35" i="2"/>
  <c r="G35" i="2"/>
  <c r="I35" i="2"/>
  <c r="G37" i="2"/>
  <c r="I37" i="2"/>
  <c r="K37" i="2"/>
  <c r="I41" i="2"/>
  <c r="K41" i="2"/>
  <c r="G41" i="2"/>
  <c r="G13" i="2"/>
  <c r="K13" i="2"/>
  <c r="I13" i="2"/>
  <c r="L81" i="2"/>
  <c r="F65" i="2"/>
  <c r="I58" i="2" l="1"/>
  <c r="G58" i="2"/>
  <c r="K58" i="2"/>
  <c r="I79" i="2"/>
  <c r="G79" i="2"/>
  <c r="K79" i="2"/>
  <c r="K81" i="2"/>
  <c r="G81" i="2"/>
  <c r="I81" i="2"/>
  <c r="I84" i="2" l="1"/>
  <c r="I83" i="2"/>
  <c r="I82" i="2"/>
  <c r="K84" i="2"/>
  <c r="K83" i="2"/>
  <c r="K82" i="2"/>
  <c r="G82" i="2"/>
  <c r="G84" i="2"/>
  <c r="G83" i="2"/>
</calcChain>
</file>

<file path=xl/sharedStrings.xml><?xml version="1.0" encoding="utf-8"?>
<sst xmlns="http://schemas.openxmlformats.org/spreadsheetml/2006/main" count="209" uniqueCount="113">
  <si>
    <t>Workforce Disability Equality Standard</t>
  </si>
  <si>
    <t xml:space="preserve">For any queries relating to the WDES data, please contact: </t>
  </si>
  <si>
    <t>england.wdes-datahelpdesk@nhs.net</t>
  </si>
  <si>
    <t>Auto-Calculated</t>
  </si>
  <si>
    <t>No data required</t>
  </si>
  <si>
    <t>Disabled staff</t>
  </si>
  <si>
    <t>Non-disabled staff</t>
  </si>
  <si>
    <t>Disability Unknown or Null</t>
  </si>
  <si>
    <t>Overall</t>
  </si>
  <si>
    <t>Notes</t>
  </si>
  <si>
    <t>Metric</t>
  </si>
  <si>
    <t>Measure</t>
  </si>
  <si>
    <t>TotalDisabledVerified</t>
  </si>
  <si>
    <t>PercentageDisabledVerified</t>
  </si>
  <si>
    <t>TotalNotDisabledVerified</t>
  </si>
  <si>
    <t>PercentageNotDisabledVerified</t>
  </si>
  <si>
    <t>TotalUnknownVerified</t>
  </si>
  <si>
    <t>PercentageUnknownVerified</t>
  </si>
  <si>
    <t>TotalStaffVerified</t>
  </si>
  <si>
    <t>Percentage of staff in AfC paybands or medical and dental subgroups and very senior managers (including Executive Board members) compared with the percentage of staff in the overall workforce.</t>
  </si>
  <si>
    <t>1a) Non Clinical Staff</t>
  </si>
  <si>
    <t>Under Band 1</t>
  </si>
  <si>
    <t>Headcount</t>
  </si>
  <si>
    <t xml:space="preserve">Bands 1 </t>
  </si>
  <si>
    <t>Bands 2</t>
  </si>
  <si>
    <t>Bands 3</t>
  </si>
  <si>
    <t>Bands 4</t>
  </si>
  <si>
    <t>Bands 5</t>
  </si>
  <si>
    <t>Bands 6</t>
  </si>
  <si>
    <t>Bands 7</t>
  </si>
  <si>
    <t>Bands 8a</t>
  </si>
  <si>
    <t>Bands 8b</t>
  </si>
  <si>
    <t>Bands 8c</t>
  </si>
  <si>
    <t>Bands 8d</t>
  </si>
  <si>
    <t>Bands 9</t>
  </si>
  <si>
    <t>VSM</t>
  </si>
  <si>
    <t>1b) Clinical Staff</t>
  </si>
  <si>
    <t>Medical &amp; Dental Staff, Consultants</t>
  </si>
  <si>
    <t>Medical &amp; Dental Staff, Non-Consultants career grade</t>
  </si>
  <si>
    <t>Medical &amp; Dental Staff, Medical and dental trainee grades</t>
  </si>
  <si>
    <r>
      <t xml:space="preserve">Relative likelihood of non-Disabled staff compared to Disabled staff being appointed from shortlisting across all posts. 
</t>
    </r>
    <r>
      <rPr>
        <sz val="11"/>
        <color theme="1"/>
        <rFont val="Arial"/>
        <family val="2"/>
      </rPr>
      <t>Note:  
i) This refers to both external and internal posts. 
ii) If your organisation implements a guaranteed interview scheme, the data may not be comparable with organisations that do not operate such a scheme.
This information will be collected on the WDES Online Survey to ensure comparability between organisations.</t>
    </r>
  </si>
  <si>
    <t>Number of shortlisted applicants</t>
  </si>
  <si>
    <t>Number appointed from shortlisting</t>
  </si>
  <si>
    <t>Likelihood of shortlisting/appointed</t>
  </si>
  <si>
    <t>Relative likelihood of non-disabled staff being appointed from shortlisting compared to Disabled staff</t>
  </si>
  <si>
    <t xml:space="preserve">Auto-Calculated </t>
  </si>
  <si>
    <t>A figure below 1:00 indicates that Disabled staff are more likely than Non-Disabled staff to be appointed from shortlisting.</t>
  </si>
  <si>
    <t>Number of staff in workforce</t>
  </si>
  <si>
    <t>Likelihood of staff entering the formal capability process</t>
  </si>
  <si>
    <t>Relative likelihood of Disabled staff entering the formal capability process compared to Non-Disabled staff</t>
  </si>
  <si>
    <t>A figure above 1:00 indicates that Disabled staff are more likely than Non-Disabled staff to enter the formal capability process.</t>
  </si>
  <si>
    <t>9b</t>
  </si>
  <si>
    <t>(yes) or (no)</t>
  </si>
  <si>
    <r>
      <t xml:space="preserve">Percentage difference between the organisation’s Board voting membership and its organisation’s overall workforce, disaggregated:
</t>
    </r>
    <r>
      <rPr>
        <sz val="11"/>
        <color theme="1"/>
        <rFont val="Arial"/>
        <family val="2"/>
      </rPr>
      <t xml:space="preserve">
• By Voting membership of the Board
• By Executive membership of the Board
This is a snapshot as of at 31st March 2020. </t>
    </r>
    <r>
      <rPr>
        <b/>
        <sz val="11"/>
        <color theme="1"/>
        <rFont val="Arial"/>
        <family val="2"/>
      </rPr>
      <t xml:space="preserve">
</t>
    </r>
  </si>
  <si>
    <t>Total Board members</t>
  </si>
  <si>
    <t xml:space="preserve"> of which: Voting Board members</t>
  </si>
  <si>
    <t xml:space="preserve">                 : Non Voting Board members</t>
  </si>
  <si>
    <t xml:space="preserve"> of which: Exec Board members</t>
  </si>
  <si>
    <t xml:space="preserve">                 : Non Executive Board members</t>
  </si>
  <si>
    <t>Difference (Total Board - Overall workforce )</t>
  </si>
  <si>
    <t>Difference (Voting membership - Overall Workforce)</t>
  </si>
  <si>
    <t>Difference (Executive membership - Overall Workforce)</t>
  </si>
  <si>
    <t>% of  staff experiencing harassment, bullying or abuse from patients/service users, their relatives or other members of the public in the last 12 months</t>
  </si>
  <si>
    <t>% of  staff experiencing harassment, bullying or abuse from managers  in the last 12 months</t>
  </si>
  <si>
    <t>% of  staff experiencing harassment, bullying or abuse from other colleagues  in the last 12 months</t>
  </si>
  <si>
    <t>% of  staff saying that the last time they experienced harassment, bullying or abuse at work, they or a colleague reported it in the last 12 months</t>
  </si>
  <si>
    <t xml:space="preserve">Percentage of Disabled staff compared to non-disabled staff saying that they have felt pressure from their manager to come to work, despite not feeling well enough to perform their duties. </t>
  </si>
  <si>
    <t>Percentage of Disabled staff compared to non-disabled staff saying that they are satisfied with the extent to which their organisation values their work.</t>
  </si>
  <si>
    <t>%  staff saying that they are satisfied with the extent to which their organisation values their work.</t>
  </si>
  <si>
    <t>% of  staff saying that they have felt pressure from their manager to come to work, despite not feeling well enough to perform their duties.</t>
  </si>
  <si>
    <t>Percentage of Disabled staff saying that their employer has made adequate adjustment(s) to enable them to carry out their work.</t>
  </si>
  <si>
    <t>a) The staff engagement score for Disabled staff, compared to non-disabled staff and the overall engagement score for the organisation</t>
  </si>
  <si>
    <t>The staff engagement score for Disabled staff, compared to non-disabled staff and the overall engagement score for the organisation.</t>
  </si>
  <si>
    <t>Percentage</t>
  </si>
  <si>
    <t>%  of disabled staff saying that their employer has made adequate adjustment(s) to enable them to carry out their work.</t>
  </si>
  <si>
    <t xml:space="preserve">Score </t>
  </si>
  <si>
    <t>Average number of staff entering the formal capability process over the last 2 years. (i.e. Total divided by 2.)</t>
  </si>
  <si>
    <t>Indicator</t>
  </si>
  <si>
    <t># Disabled</t>
  </si>
  <si>
    <t xml:space="preserve">Has your organisation taken action to facilitate the voices of your Disabled staff to be heard? (yes) or (no) </t>
  </si>
  <si>
    <t>% of  staff believing that their organisation provides equal opportunities for career progression or promotion.</t>
  </si>
  <si>
    <t>a) Percentage of Disabled staff compared to non-disabled staff experiencing harassment, bullying or abuse from:
i. Patients/service users, their relatives or other members of the public
ii. Managers
iii. Other colleagues
b) Percentage of Disabled staff compared to non-disabled staff saying that the last time they experienced harassment, bullying or abuse at work, they or a colleague reported it. The data for this Metric should be a snapshot as at 31 March 2020.</t>
  </si>
  <si>
    <t xml:space="preserve">Percentage of Disabled staff compared to non-disabled staff believing that their organisation provides equal opportunities for career progression or promotion. </t>
  </si>
  <si>
    <r>
      <t xml:space="preserve">b) Has your organisation taken action to facilitate the voices of your Disabled staff to be heard? (yes) or (no) 
</t>
    </r>
    <r>
      <rPr>
        <sz val="11"/>
        <color theme="1"/>
        <rFont val="Arial"/>
        <family val="2"/>
      </rPr>
      <t xml:space="preserve">
Note: For your response to b):
If yes, please provide at least one practical example of current action being taken in the relevant section of your WDES annual report. If no, please include what action is planned to address this gap in your WDES annual report. Examples can be found in the WDES 2019 Annual Report. </t>
    </r>
  </si>
  <si>
    <t>% Disabled</t>
  </si>
  <si>
    <t># Non-disabled</t>
  </si>
  <si>
    <t>% Non-disabled</t>
  </si>
  <si>
    <t># Unknown/Null</t>
  </si>
  <si>
    <t>% Unknown/Null</t>
  </si>
  <si>
    <t>Total</t>
  </si>
  <si>
    <t>Optional - Populated by Organisation</t>
  </si>
  <si>
    <r>
      <t xml:space="preserve">Please refer to the </t>
    </r>
    <r>
      <rPr>
        <b/>
        <sz val="11"/>
        <color theme="1"/>
        <rFont val="Calibri"/>
        <family val="2"/>
        <scheme val="minor"/>
      </rPr>
      <t xml:space="preserve">Technical Guidance Document </t>
    </r>
    <r>
      <rPr>
        <sz val="11"/>
        <color theme="1"/>
        <rFont val="Calibri"/>
        <family val="2"/>
        <scheme val="minor"/>
      </rPr>
      <t xml:space="preserve">before filling this in. </t>
    </r>
  </si>
  <si>
    <t>WDES Data Collection 2021 Template</t>
  </si>
  <si>
    <t>Snapshot of data as at 31st MARCH 2021</t>
  </si>
  <si>
    <t>Other (e.g. Bank or Agency) Please specify in notes.</t>
  </si>
  <si>
    <t>Total Non-Clinical</t>
  </si>
  <si>
    <t>Data should be recorded in the yellow cells which turn white when filled.
Green cells are automatically calculated. Blue cells are for notes.</t>
  </si>
  <si>
    <t>Cluster 3: AfC bands 8a and 8b</t>
  </si>
  <si>
    <t>Cluster 2: AfC bands 5 to 7</t>
  </si>
  <si>
    <t>Cluster 1: AfC Bands &lt;1 to 4</t>
  </si>
  <si>
    <t>Cluster 4: AfC bands 8c to VSM</t>
  </si>
  <si>
    <t>Total Medical and Dental</t>
  </si>
  <si>
    <t>Data for 2021 needs to be entered into the Data Collection Framework (DCF) system.
This spreadsheet is designed to capture data so it can be used as a template to enter the information into the DCF, and to use subtotals and totals to ensure the data has been entered correctly. (This has been requested by some trusts.)</t>
  </si>
  <si>
    <r>
      <t xml:space="preserve">Relative likelihood of Disabled staff compared to non-disabled staff entering the formal capability process, as measured by entry into the formal capability procedure. 
</t>
    </r>
    <r>
      <rPr>
        <sz val="11"/>
        <color theme="1"/>
        <rFont val="Arial"/>
        <family val="2"/>
      </rPr>
      <t xml:space="preserve">Note:
This Metric will be based on data from a two-year rolling average of the current year and the previous year  (April 2019 to March 2020 and April 2020 to March 2021). </t>
    </r>
  </si>
  <si>
    <t>Please note, metrics 4 to 9a are sourced from the NHS Staff Survey. The WDES team can access this information directly, so are not asking trusts to submit this data separately in 2021. The follow section is therefore included for any trust that wants to have all the information stored in one place.</t>
  </si>
  <si>
    <t>Data Errors
This column will highlight potential problems with the data</t>
  </si>
  <si>
    <t>Annual Collection for NHS trusts and NHS Foundation trusts</t>
  </si>
  <si>
    <t>July and August 2021</t>
  </si>
  <si>
    <t>This spreadsheet is an optional way to collate information before it is entered into the Data Collection Framework (DCF) system.</t>
  </si>
  <si>
    <t>The DCF is a new system to record all data needed for the WDES, and this is how data must be entered.</t>
  </si>
  <si>
    <t>Data that is mandatory in the DCF - to be populated by each organisation. (Enter a value of '0' if value is unknown or blank.)</t>
  </si>
  <si>
    <t>Yes</t>
  </si>
  <si>
    <t>Reported upon in the REMCO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</si>
</sst>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0"/>
      <name val="Arial"/>
      <family val="2"/>
    </font>
    <font>
      <b/>
      <sz val="26"/>
      <color indexed="30"/>
      <name val="Tahoma"/>
      <family val="2"/>
    </font>
    <font>
      <b/>
      <sz val="12"/>
      <color indexed="30"/>
      <name val="Tahoma"/>
      <family val="2"/>
    </font>
    <font>
      <b/>
      <sz val="11"/>
      <color indexed="30"/>
      <name val="Calibri"/>
      <family val="2"/>
      <scheme val="minor"/>
    </font>
    <font>
      <sz val="11"/>
      <color rgb="FF000000"/>
      <name val="Calibri"/>
      <family val="2"/>
      <scheme val="minor"/>
    </font>
    <font>
      <sz val="11"/>
      <name val="Calibri"/>
      <family val="2"/>
      <scheme val="minor"/>
    </font>
    <font>
      <b/>
      <sz val="28"/>
      <color indexed="30"/>
      <name val="Tahoma"/>
      <family val="2"/>
    </font>
    <font>
      <b/>
      <sz val="22"/>
      <color indexed="30"/>
      <name val="Tahoma"/>
      <family val="2"/>
    </font>
    <font>
      <b/>
      <sz val="11"/>
      <color rgb="FFFF0000"/>
      <name val="Calibri"/>
      <family val="2"/>
      <scheme val="minor"/>
    </font>
    <font>
      <b/>
      <i/>
      <sz val="11"/>
      <color rgb="FFFF0000"/>
      <name val="Calibri"/>
      <family val="2"/>
      <scheme val="minor"/>
    </font>
    <font>
      <b/>
      <sz val="11"/>
      <color theme="0"/>
      <name val="Arial"/>
      <family val="2"/>
    </font>
    <font>
      <b/>
      <sz val="12"/>
      <color theme="0"/>
      <name val="Arial"/>
      <family val="2"/>
    </font>
    <font>
      <b/>
      <sz val="12"/>
      <color theme="1"/>
      <name val="Calibri"/>
      <family val="2"/>
      <scheme val="minor"/>
    </font>
    <font>
      <b/>
      <sz val="11"/>
      <name val="Arial"/>
      <family val="2"/>
    </font>
    <font>
      <sz val="11"/>
      <name val="Arial"/>
      <family val="2"/>
    </font>
    <font>
      <b/>
      <sz val="11"/>
      <color theme="1"/>
      <name val="Arial"/>
      <family val="2"/>
    </font>
    <font>
      <i/>
      <sz val="11"/>
      <color theme="1"/>
      <name val="Arial"/>
      <family val="2"/>
    </font>
    <font>
      <sz val="11"/>
      <color theme="1"/>
      <name val="Arial"/>
      <family val="2"/>
    </font>
    <font>
      <i/>
      <sz val="11"/>
      <name val="Calibri"/>
      <family val="2"/>
      <scheme val="minor"/>
    </font>
    <font>
      <i/>
      <sz val="11"/>
      <name val="Arial"/>
      <family val="2"/>
    </font>
    <font>
      <b/>
      <sz val="18"/>
      <color theme="0"/>
      <name val="Arial"/>
      <family val="2"/>
    </font>
    <font>
      <b/>
      <sz val="24"/>
      <color rgb="FFFF0000"/>
      <name val="Calibri"/>
      <family val="2"/>
      <scheme val="minor"/>
    </font>
    <font>
      <b/>
      <sz val="14"/>
      <color theme="1"/>
      <name val="Calibri"/>
      <family val="2"/>
      <scheme val="minor"/>
    </font>
    <font>
      <b/>
      <sz val="18"/>
      <color theme="5" tint="-0.249977111117893"/>
      <name val="Arial"/>
      <family val="2"/>
    </font>
  </fonts>
  <fills count="1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gray125">
        <bgColor theme="0" tint="-4.9989318521683403E-2"/>
      </patternFill>
    </fill>
    <fill>
      <patternFill patternType="solid">
        <fgColor theme="9" tint="0.79998168889431442"/>
        <bgColor indexed="64"/>
      </patternFill>
    </fill>
    <fill>
      <patternFill patternType="solid">
        <fgColor rgb="FF7030A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5" fillId="0" borderId="0"/>
  </cellStyleXfs>
  <cellXfs count="137">
    <xf numFmtId="0" fontId="0" fillId="0" borderId="0" xfId="0"/>
    <xf numFmtId="0" fontId="0" fillId="2" borderId="0" xfId="0" applyFill="1"/>
    <xf numFmtId="0" fontId="6" fillId="2" borderId="0" xfId="3" applyFont="1" applyFill="1" applyAlignment="1" applyProtection="1">
      <alignment vertical="center"/>
    </xf>
    <xf numFmtId="0" fontId="4" fillId="0" borderId="0" xfId="2"/>
    <xf numFmtId="0" fontId="0" fillId="2" borderId="0" xfId="0" applyFont="1" applyFill="1"/>
    <xf numFmtId="9" fontId="2" fillId="3" borderId="1" xfId="1" applyFont="1" applyFill="1" applyBorder="1" applyAlignment="1" applyProtection="1">
      <alignment horizontal="center" vertical="center" wrapText="1"/>
      <protection hidden="1"/>
    </xf>
    <xf numFmtId="0" fontId="8" fillId="2" borderId="0" xfId="3" applyFont="1" applyFill="1" applyAlignment="1" applyProtection="1">
      <alignment vertical="center"/>
      <protection hidden="1"/>
    </xf>
    <xf numFmtId="0" fontId="0" fillId="0" borderId="0" xfId="0" applyFont="1"/>
    <xf numFmtId="0" fontId="0" fillId="4" borderId="1" xfId="3" applyFont="1" applyFill="1" applyBorder="1" applyAlignment="1" applyProtection="1">
      <alignment horizontal="center" vertical="center" wrapText="1"/>
      <protection hidden="1"/>
    </xf>
    <xf numFmtId="0" fontId="0" fillId="5" borderId="1" xfId="3" applyFont="1" applyFill="1" applyBorder="1" applyAlignment="1" applyProtection="1">
      <alignment horizontal="center" vertical="center" wrapText="1"/>
      <protection hidden="1"/>
    </xf>
    <xf numFmtId="0" fontId="9" fillId="6" borderId="1" xfId="3" applyFont="1" applyFill="1" applyBorder="1" applyAlignment="1" applyProtection="1">
      <alignment horizontal="center" vertical="center" wrapText="1"/>
      <protection hidden="1"/>
    </xf>
    <xf numFmtId="0" fontId="0" fillId="0" borderId="0" xfId="0" applyBorder="1" applyAlignment="1" applyProtection="1">
      <alignment horizontal="center"/>
      <protection hidden="1"/>
    </xf>
    <xf numFmtId="0" fontId="0" fillId="0" borderId="0" xfId="0" applyBorder="1" applyAlignment="1" applyProtection="1">
      <alignment horizontal="center" vertical="center"/>
      <protection hidden="1"/>
    </xf>
    <xf numFmtId="0" fontId="0" fillId="0" borderId="0" xfId="0" applyBorder="1" applyAlignment="1" applyProtection="1">
      <alignment horizontal="center" wrapText="1"/>
      <protection hidden="1"/>
    </xf>
    <xf numFmtId="0" fontId="0" fillId="0" borderId="0" xfId="0" applyAlignment="1" applyProtection="1">
      <alignment horizontal="center"/>
      <protection hidden="1"/>
    </xf>
    <xf numFmtId="0" fontId="12" fillId="2" borderId="0" xfId="3" applyFont="1" applyFill="1" applyAlignment="1" applyProtection="1">
      <alignment horizontal="center" vertical="center"/>
    </xf>
    <xf numFmtId="0" fontId="0" fillId="0" borderId="0" xfId="0" applyAlignment="1" applyProtection="1">
      <alignment horizontal="center" vertical="center"/>
      <protection hidden="1"/>
    </xf>
    <xf numFmtId="0" fontId="0" fillId="0" borderId="0" xfId="0" applyAlignment="1">
      <alignment vertical="center"/>
    </xf>
    <xf numFmtId="0" fontId="14" fillId="0" borderId="0" xfId="0" applyFont="1" applyAlignment="1">
      <alignment horizontal="center" wrapText="1"/>
    </xf>
    <xf numFmtId="0" fontId="14" fillId="0" borderId="0" xfId="0" applyFont="1" applyAlignment="1">
      <alignment horizontal="center"/>
    </xf>
    <xf numFmtId="0" fontId="6" fillId="2" borderId="0" xfId="3" applyFont="1" applyFill="1" applyAlignment="1" applyProtection="1">
      <alignment horizontal="center"/>
      <protection hidden="1"/>
    </xf>
    <xf numFmtId="0" fontId="6" fillId="2" borderId="0" xfId="3" applyFont="1" applyFill="1" applyAlignment="1" applyProtection="1">
      <alignment horizontal="center"/>
    </xf>
    <xf numFmtId="0" fontId="0" fillId="0" borderId="0" xfId="0" applyFont="1" applyAlignment="1">
      <alignment horizontal="center"/>
    </xf>
    <xf numFmtId="0" fontId="15" fillId="8" borderId="1" xfId="3" applyFont="1" applyFill="1" applyBorder="1" applyAlignment="1" applyProtection="1">
      <alignment horizontal="center" vertical="center" wrapText="1"/>
      <protection hidden="1"/>
    </xf>
    <xf numFmtId="0" fontId="16" fillId="0" borderId="0" xfId="3" applyFont="1" applyFill="1" applyBorder="1" applyAlignment="1" applyProtection="1">
      <alignment horizontal="center"/>
      <protection hidden="1"/>
    </xf>
    <xf numFmtId="49" fontId="3" fillId="0" borderId="0" xfId="0" applyNumberFormat="1" applyFont="1" applyAlignment="1">
      <alignment horizontal="center" vertical="center"/>
    </xf>
    <xf numFmtId="0" fontId="0" fillId="0" borderId="0" xfId="0" applyAlignment="1" applyProtection="1">
      <alignment horizontal="center" wrapText="1"/>
      <protection hidden="1"/>
    </xf>
    <xf numFmtId="0" fontId="17" fillId="0" borderId="0" xfId="0" applyFont="1" applyAlignment="1">
      <alignment horizontal="center"/>
    </xf>
    <xf numFmtId="0" fontId="3" fillId="0" borderId="0" xfId="0" applyFont="1" applyAlignment="1">
      <alignment horizontal="center"/>
    </xf>
    <xf numFmtId="49" fontId="17" fillId="0" borderId="0" xfId="0" applyNumberFormat="1" applyFont="1" applyAlignment="1">
      <alignment horizontal="center"/>
    </xf>
    <xf numFmtId="0" fontId="22" fillId="2" borderId="1" xfId="3" applyFont="1" applyFill="1" applyBorder="1" applyAlignment="1" applyProtection="1">
      <alignment horizontal="left" vertical="center" wrapText="1"/>
    </xf>
    <xf numFmtId="0" fontId="10" fillId="0" borderId="1" xfId="3" applyFont="1" applyFill="1" applyBorder="1" applyAlignment="1" applyProtection="1">
      <alignment horizontal="center" vertical="center" wrapText="1"/>
      <protection locked="0"/>
    </xf>
    <xf numFmtId="164" fontId="10" fillId="7" borderId="1" xfId="3" applyNumberFormat="1" applyFont="1" applyFill="1" applyBorder="1" applyAlignment="1" applyProtection="1">
      <alignment horizontal="center" vertical="center" wrapText="1"/>
    </xf>
    <xf numFmtId="0" fontId="10" fillId="7" borderId="1" xfId="3" applyFont="1" applyFill="1" applyBorder="1" applyAlignment="1" applyProtection="1">
      <alignment horizontal="center" vertical="center" wrapText="1"/>
    </xf>
    <xf numFmtId="0" fontId="22" fillId="2" borderId="12" xfId="3" applyFont="1" applyFill="1" applyBorder="1" applyAlignment="1" applyProtection="1">
      <alignment horizontal="left" vertical="center" wrapText="1"/>
    </xf>
    <xf numFmtId="164" fontId="10" fillId="7" borderId="12" xfId="3" applyNumberFormat="1" applyFont="1" applyFill="1" applyBorder="1" applyAlignment="1" applyProtection="1">
      <alignment horizontal="center" vertical="center" wrapText="1"/>
    </xf>
    <xf numFmtId="0" fontId="10" fillId="7" borderId="12" xfId="3" applyFont="1" applyFill="1" applyBorder="1" applyAlignment="1" applyProtection="1">
      <alignment horizontal="center" vertical="center" wrapText="1"/>
    </xf>
    <xf numFmtId="10" fontId="22" fillId="7" borderId="1" xfId="3" applyNumberFormat="1" applyFont="1" applyFill="1" applyBorder="1" applyAlignment="1" applyProtection="1">
      <alignment horizontal="center" vertical="center" wrapText="1"/>
    </xf>
    <xf numFmtId="0" fontId="22" fillId="7" borderId="1" xfId="3" applyFont="1" applyFill="1" applyBorder="1" applyAlignment="1" applyProtection="1">
      <alignment horizontal="center" vertical="center" wrapText="1"/>
    </xf>
    <xf numFmtId="0" fontId="22" fillId="2" borderId="8" xfId="3" applyFont="1" applyFill="1" applyBorder="1" applyAlignment="1" applyProtection="1">
      <alignment horizontal="left" vertical="center" wrapText="1"/>
    </xf>
    <xf numFmtId="0" fontId="22" fillId="2" borderId="13" xfId="3" applyFont="1" applyFill="1" applyBorder="1" applyAlignment="1" applyProtection="1">
      <alignment horizontal="left" vertical="center" wrapText="1"/>
    </xf>
    <xf numFmtId="0" fontId="10" fillId="0" borderId="9" xfId="3" applyFont="1" applyFill="1" applyBorder="1" applyAlignment="1" applyProtection="1">
      <alignment horizontal="center" vertical="center" wrapText="1"/>
      <protection locked="0"/>
    </xf>
    <xf numFmtId="10" fontId="22" fillId="7" borderId="9" xfId="3" applyNumberFormat="1" applyFont="1" applyFill="1" applyBorder="1" applyAlignment="1" applyProtection="1">
      <alignment horizontal="center" vertical="center" wrapText="1"/>
    </xf>
    <xf numFmtId="0" fontId="22" fillId="7" borderId="9" xfId="3" applyFont="1" applyFill="1" applyBorder="1" applyAlignment="1" applyProtection="1">
      <alignment horizontal="center" vertical="center" wrapText="1"/>
    </xf>
    <xf numFmtId="0" fontId="19" fillId="2" borderId="1" xfId="3" applyFont="1" applyFill="1" applyBorder="1" applyAlignment="1" applyProtection="1">
      <alignment horizontal="left" vertical="center" wrapText="1"/>
    </xf>
    <xf numFmtId="0" fontId="10" fillId="6" borderId="1" xfId="3" applyFont="1" applyFill="1" applyBorder="1" applyAlignment="1" applyProtection="1">
      <alignment horizontal="center" vertical="center" wrapText="1"/>
      <protection hidden="1"/>
    </xf>
    <xf numFmtId="2" fontId="10" fillId="7" borderId="1" xfId="3" applyNumberFormat="1" applyFont="1" applyFill="1" applyBorder="1" applyAlignment="1" applyProtection="1">
      <alignment horizontal="center" vertical="center" wrapText="1"/>
    </xf>
    <xf numFmtId="0" fontId="10" fillId="6" borderId="1" xfId="3" applyFont="1" applyFill="1" applyBorder="1" applyAlignment="1" applyProtection="1">
      <alignment horizontal="center" vertical="center" wrapText="1"/>
    </xf>
    <xf numFmtId="0" fontId="22" fillId="2" borderId="1" xfId="3" applyFont="1" applyFill="1" applyBorder="1" applyAlignment="1" applyProtection="1">
      <alignment horizontal="center" vertical="center" wrapText="1"/>
    </xf>
    <xf numFmtId="0" fontId="15" fillId="8" borderId="1" xfId="3" applyFont="1" applyFill="1" applyBorder="1" applyAlignment="1" applyProtection="1">
      <alignment horizontal="center" vertical="center"/>
    </xf>
    <xf numFmtId="1" fontId="10" fillId="7" borderId="1" xfId="1" applyNumberFormat="1" applyFont="1" applyFill="1" applyBorder="1" applyAlignment="1" applyProtection="1">
      <alignment horizontal="center" vertical="center" wrapText="1"/>
    </xf>
    <xf numFmtId="0" fontId="24" fillId="2" borderId="1" xfId="3" applyFont="1" applyFill="1" applyBorder="1" applyAlignment="1" applyProtection="1">
      <alignment horizontal="left" vertical="center" wrapText="1"/>
    </xf>
    <xf numFmtId="9" fontId="10" fillId="7" borderId="1" xfId="3" applyNumberFormat="1" applyFont="1" applyFill="1" applyBorder="1" applyAlignment="1" applyProtection="1">
      <alignment horizontal="center" vertical="center" wrapText="1"/>
    </xf>
    <xf numFmtId="10" fontId="10" fillId="6" borderId="1" xfId="3" applyNumberFormat="1" applyFont="1" applyFill="1" applyBorder="1" applyAlignment="1" applyProtection="1">
      <alignment horizontal="center" vertical="center" wrapText="1"/>
      <protection hidden="1"/>
    </xf>
    <xf numFmtId="0" fontId="22" fillId="0" borderId="1" xfId="0" applyFont="1" applyBorder="1" applyAlignment="1" applyProtection="1">
      <alignment horizontal="left" vertical="center"/>
    </xf>
    <xf numFmtId="0" fontId="11" fillId="2" borderId="0" xfId="3" applyFont="1" applyFill="1" applyBorder="1" applyAlignment="1" applyProtection="1">
      <alignment horizontal="center"/>
    </xf>
    <xf numFmtId="0" fontId="13" fillId="0" borderId="0" xfId="0" applyFont="1" applyAlignment="1">
      <alignment horizontal="center" vertical="center" wrapText="1"/>
    </xf>
    <xf numFmtId="0" fontId="10" fillId="6" borderId="6" xfId="3" applyFont="1" applyFill="1" applyBorder="1" applyAlignment="1" applyProtection="1">
      <alignment horizontal="center" vertical="center" wrapText="1"/>
      <protection hidden="1"/>
    </xf>
    <xf numFmtId="0" fontId="10" fillId="6" borderId="6" xfId="3" applyFont="1" applyFill="1" applyBorder="1" applyAlignment="1" applyProtection="1">
      <alignment horizontal="center" vertical="center" wrapText="1"/>
    </xf>
    <xf numFmtId="0" fontId="19" fillId="2" borderId="9" xfId="3" applyFont="1" applyFill="1" applyBorder="1" applyAlignment="1" applyProtection="1">
      <alignment vertical="center" wrapText="1"/>
    </xf>
    <xf numFmtId="0" fontId="19" fillId="2" borderId="1" xfId="3" applyFont="1" applyFill="1" applyBorder="1" applyAlignment="1" applyProtection="1">
      <alignment vertical="center" wrapText="1"/>
    </xf>
    <xf numFmtId="0" fontId="15" fillId="8" borderId="9" xfId="3" applyFont="1" applyFill="1" applyBorder="1" applyAlignment="1" applyProtection="1">
      <alignment horizontal="center" vertical="center" wrapText="1"/>
      <protection hidden="1"/>
    </xf>
    <xf numFmtId="0" fontId="15" fillId="8" borderId="9" xfId="3" applyFont="1" applyFill="1" applyBorder="1" applyAlignment="1" applyProtection="1">
      <alignment horizontal="center" vertical="center"/>
      <protection hidden="1"/>
    </xf>
    <xf numFmtId="0" fontId="20" fillId="11" borderId="5" xfId="3" applyFont="1" applyFill="1" applyBorder="1" applyAlignment="1" applyProtection="1">
      <alignment horizontal="left" vertical="center" wrapText="1"/>
    </xf>
    <xf numFmtId="0" fontId="20" fillId="11" borderId="5" xfId="3" applyFont="1" applyFill="1" applyBorder="1" applyAlignment="1" applyProtection="1">
      <alignment horizontal="left" vertical="top" wrapText="1"/>
    </xf>
    <xf numFmtId="0" fontId="20" fillId="11" borderId="1" xfId="3" applyFont="1" applyFill="1" applyBorder="1" applyAlignment="1" applyProtection="1">
      <alignment horizontal="left" vertical="top" wrapText="1"/>
    </xf>
    <xf numFmtId="0" fontId="20" fillId="11" borderId="0" xfId="3" applyFont="1" applyFill="1" applyBorder="1" applyAlignment="1" applyProtection="1">
      <alignment horizontal="left" vertical="center" wrapText="1"/>
    </xf>
    <xf numFmtId="0" fontId="21" fillId="11" borderId="0" xfId="3" applyFont="1" applyFill="1" applyBorder="1" applyAlignment="1" applyProtection="1">
      <alignment horizontal="center" wrapText="1"/>
    </xf>
    <xf numFmtId="0" fontId="21" fillId="11" borderId="10" xfId="3" applyFont="1" applyFill="1" applyBorder="1" applyAlignment="1" applyProtection="1">
      <alignment horizontal="center" wrapText="1"/>
    </xf>
    <xf numFmtId="0" fontId="21" fillId="11" borderId="0" xfId="3" applyFont="1" applyFill="1" applyBorder="1" applyAlignment="1" applyProtection="1">
      <alignment horizontal="left" vertical="center" wrapText="1"/>
    </xf>
    <xf numFmtId="0" fontId="23" fillId="11" borderId="0" xfId="3" applyFont="1" applyFill="1" applyBorder="1" applyAlignment="1" applyProtection="1">
      <alignment horizontal="center" wrapText="1"/>
      <protection hidden="1"/>
    </xf>
    <xf numFmtId="0" fontId="23" fillId="11" borderId="0" xfId="3" applyFont="1" applyFill="1" applyBorder="1" applyAlignment="1" applyProtection="1">
      <alignment horizontal="center" wrapText="1"/>
    </xf>
    <xf numFmtId="0" fontId="10" fillId="11" borderId="9" xfId="3" applyFont="1" applyFill="1" applyBorder="1" applyAlignment="1" applyProtection="1">
      <alignment horizontal="center" vertical="center" wrapText="1"/>
      <protection hidden="1"/>
    </xf>
    <xf numFmtId="0" fontId="10" fillId="4" borderId="1" xfId="3" applyFont="1" applyFill="1" applyBorder="1" applyAlignment="1" applyProtection="1">
      <alignment horizontal="left" vertical="center" wrapText="1"/>
      <protection locked="0" hidden="1"/>
    </xf>
    <xf numFmtId="0" fontId="10" fillId="4" borderId="12" xfId="3" applyFont="1" applyFill="1" applyBorder="1" applyAlignment="1" applyProtection="1">
      <alignment horizontal="left" vertical="center" wrapText="1"/>
      <protection locked="0" hidden="1"/>
    </xf>
    <xf numFmtId="0" fontId="10" fillId="4" borderId="9" xfId="3" applyFont="1" applyFill="1" applyBorder="1" applyAlignment="1" applyProtection="1">
      <alignment horizontal="left" vertical="center" wrapText="1"/>
      <protection locked="0" hidden="1"/>
    </xf>
    <xf numFmtId="1" fontId="10" fillId="7" borderId="1" xfId="3" applyNumberFormat="1" applyFont="1" applyFill="1" applyBorder="1" applyAlignment="1">
      <alignment horizontal="center" vertical="center" wrapText="1"/>
    </xf>
    <xf numFmtId="164" fontId="10" fillId="0" borderId="1" xfId="1"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protection hidden="1"/>
    </xf>
    <xf numFmtId="0" fontId="10" fillId="0" borderId="0" xfId="0" applyFont="1" applyFill="1" applyBorder="1" applyAlignment="1" applyProtection="1">
      <alignment horizontal="left"/>
      <protection hidden="1"/>
    </xf>
    <xf numFmtId="0" fontId="0" fillId="0" borderId="0" xfId="0" applyFill="1" applyBorder="1" applyAlignment="1" applyProtection="1">
      <alignment horizontal="left"/>
      <protection hidden="1"/>
    </xf>
    <xf numFmtId="0" fontId="13" fillId="0" borderId="0" xfId="0" applyFont="1" applyFill="1" applyBorder="1" applyAlignment="1" applyProtection="1">
      <alignment horizontal="left"/>
      <protection hidden="1"/>
    </xf>
    <xf numFmtId="0" fontId="0" fillId="0" borderId="0" xfId="0" applyFill="1" applyBorder="1" applyAlignment="1" applyProtection="1">
      <alignment horizontal="left" vertical="center"/>
      <protection hidden="1"/>
    </xf>
    <xf numFmtId="0" fontId="13" fillId="0" borderId="0" xfId="0" applyFont="1" applyFill="1" applyBorder="1" applyAlignment="1" applyProtection="1">
      <alignment horizontal="left" vertical="center"/>
      <protection hidden="1"/>
    </xf>
    <xf numFmtId="0" fontId="7" fillId="2" borderId="0" xfId="3" quotePrefix="1" applyFont="1" applyFill="1" applyAlignment="1" applyProtection="1">
      <alignment vertical="center"/>
    </xf>
    <xf numFmtId="0" fontId="10" fillId="0" borderId="8" xfId="3" applyFont="1" applyFill="1" applyBorder="1" applyAlignment="1" applyProtection="1">
      <alignment horizontal="center" vertical="center" wrapText="1"/>
      <protection locked="0"/>
    </xf>
    <xf numFmtId="164" fontId="10" fillId="7" borderId="8" xfId="3" applyNumberFormat="1" applyFont="1" applyFill="1" applyBorder="1" applyAlignment="1" applyProtection="1">
      <alignment horizontal="center" vertical="center" wrapText="1"/>
    </xf>
    <xf numFmtId="0" fontId="10" fillId="7" borderId="8" xfId="3" applyFont="1" applyFill="1" applyBorder="1" applyAlignment="1" applyProtection="1">
      <alignment horizontal="center" vertical="center" wrapText="1"/>
    </xf>
    <xf numFmtId="0" fontId="10" fillId="4" borderId="8" xfId="3" applyFont="1" applyFill="1" applyBorder="1" applyAlignment="1" applyProtection="1">
      <alignment horizontal="left" vertical="center" wrapText="1"/>
      <protection locked="0" hidden="1"/>
    </xf>
    <xf numFmtId="10" fontId="22" fillId="7" borderId="8" xfId="3" applyNumberFormat="1" applyFont="1" applyFill="1" applyBorder="1" applyAlignment="1" applyProtection="1">
      <alignment horizontal="center" vertical="center" wrapText="1"/>
    </xf>
    <xf numFmtId="0" fontId="22" fillId="7" borderId="8" xfId="3" applyFont="1" applyFill="1" applyBorder="1" applyAlignment="1" applyProtection="1">
      <alignment horizontal="center" vertical="center" wrapText="1"/>
    </xf>
    <xf numFmtId="0" fontId="15" fillId="12" borderId="8" xfId="3" applyFont="1" applyFill="1" applyBorder="1" applyAlignment="1" applyProtection="1">
      <alignment horizontal="center" vertical="center"/>
    </xf>
    <xf numFmtId="0" fontId="15" fillId="12" borderId="1" xfId="3" applyFont="1" applyFill="1" applyBorder="1" applyAlignment="1" applyProtection="1">
      <alignment horizontal="center" vertical="center"/>
    </xf>
    <xf numFmtId="0" fontId="13" fillId="2" borderId="0" xfId="0" applyFont="1" applyFill="1"/>
    <xf numFmtId="0" fontId="0" fillId="0" borderId="0" xfId="0" applyAlignment="1">
      <alignment horizontal="left"/>
    </xf>
    <xf numFmtId="0" fontId="15" fillId="8" borderId="8" xfId="3" applyFont="1" applyFill="1" applyBorder="1" applyAlignment="1" applyProtection="1">
      <alignment horizontal="center" vertical="center"/>
    </xf>
    <xf numFmtId="0" fontId="15" fillId="8" borderId="11" xfId="3" applyFont="1" applyFill="1" applyBorder="1" applyAlignment="1" applyProtection="1">
      <alignment horizontal="center" vertical="center"/>
    </xf>
    <xf numFmtId="0" fontId="15" fillId="8" borderId="9" xfId="3" applyFont="1" applyFill="1" applyBorder="1" applyAlignment="1" applyProtection="1">
      <alignment horizontal="center" vertical="center"/>
    </xf>
    <xf numFmtId="0" fontId="20" fillId="11" borderId="8" xfId="3" applyFont="1" applyFill="1" applyBorder="1" applyAlignment="1" applyProtection="1">
      <alignment horizontal="left" vertical="center" wrapText="1"/>
    </xf>
    <xf numFmtId="0" fontId="20" fillId="11" borderId="11" xfId="3" applyFont="1" applyFill="1" applyBorder="1" applyAlignment="1" applyProtection="1">
      <alignment horizontal="left" vertical="center" wrapText="1"/>
    </xf>
    <xf numFmtId="0" fontId="20" fillId="11" borderId="9" xfId="3" applyFont="1" applyFill="1" applyBorder="1" applyAlignment="1" applyProtection="1">
      <alignment horizontal="left" vertical="center" wrapText="1"/>
    </xf>
    <xf numFmtId="0" fontId="20" fillId="11" borderId="8" xfId="3" applyFont="1" applyFill="1" applyBorder="1" applyAlignment="1" applyProtection="1">
      <alignment horizontal="left" vertical="top" wrapText="1"/>
    </xf>
    <xf numFmtId="0" fontId="20" fillId="11" borderId="11" xfId="3" applyFont="1" applyFill="1" applyBorder="1" applyAlignment="1" applyProtection="1">
      <alignment horizontal="left" vertical="top" wrapText="1"/>
    </xf>
    <xf numFmtId="0" fontId="20" fillId="11" borderId="9" xfId="3" applyFont="1" applyFill="1" applyBorder="1" applyAlignment="1" applyProtection="1">
      <alignment horizontal="left" vertical="top" wrapText="1"/>
    </xf>
    <xf numFmtId="0" fontId="15" fillId="12" borderId="8" xfId="3" applyFont="1" applyFill="1" applyBorder="1" applyAlignment="1" applyProtection="1">
      <alignment horizontal="center" vertical="center"/>
    </xf>
    <xf numFmtId="0" fontId="15" fillId="12" borderId="11" xfId="3" applyFont="1" applyFill="1" applyBorder="1" applyAlignment="1" applyProtection="1">
      <alignment horizontal="center" vertical="center"/>
    </xf>
    <xf numFmtId="0" fontId="15" fillId="12" borderId="9" xfId="3" applyFont="1" applyFill="1" applyBorder="1" applyAlignment="1" applyProtection="1">
      <alignment horizontal="center" vertical="center"/>
    </xf>
    <xf numFmtId="0" fontId="18" fillId="11" borderId="8" xfId="3" applyFont="1" applyFill="1" applyBorder="1" applyAlignment="1" applyProtection="1">
      <alignment horizontal="left" vertical="center" wrapText="1"/>
    </xf>
    <xf numFmtId="0" fontId="18" fillId="11" borderId="11" xfId="3" applyFont="1" applyFill="1" applyBorder="1" applyAlignment="1" applyProtection="1">
      <alignment horizontal="left" vertical="center" wrapText="1"/>
    </xf>
    <xf numFmtId="0" fontId="15" fillId="8" borderId="1" xfId="3" applyFont="1" applyFill="1" applyBorder="1" applyAlignment="1" applyProtection="1">
      <alignment horizontal="center" vertical="center"/>
    </xf>
    <xf numFmtId="0" fontId="20" fillId="11" borderId="1" xfId="3" applyFont="1" applyFill="1" applyBorder="1" applyAlignment="1" applyProtection="1">
      <alignment horizontal="left" vertical="top" wrapText="1"/>
    </xf>
    <xf numFmtId="0" fontId="28" fillId="11" borderId="5" xfId="3" applyFont="1" applyFill="1" applyBorder="1" applyAlignment="1" applyProtection="1">
      <alignment horizontal="left" vertical="top" wrapText="1"/>
    </xf>
    <xf numFmtId="0" fontId="28" fillId="11" borderId="6" xfId="3" applyFont="1" applyFill="1" applyBorder="1" applyAlignment="1" applyProtection="1">
      <alignment horizontal="left" vertical="top" wrapText="1"/>
    </xf>
    <xf numFmtId="0" fontId="28" fillId="11" borderId="7" xfId="3" applyFont="1" applyFill="1" applyBorder="1" applyAlignment="1" applyProtection="1">
      <alignment horizontal="left" vertical="top" wrapText="1"/>
    </xf>
    <xf numFmtId="0" fontId="11" fillId="2" borderId="2" xfId="3" applyFont="1" applyFill="1" applyBorder="1" applyAlignment="1" applyProtection="1">
      <alignment horizontal="center"/>
    </xf>
    <xf numFmtId="0" fontId="11" fillId="2" borderId="3" xfId="3" applyFont="1" applyFill="1" applyBorder="1" applyAlignment="1" applyProtection="1">
      <alignment horizontal="center"/>
    </xf>
    <xf numFmtId="0" fontId="11" fillId="2" borderId="4" xfId="3" applyFont="1" applyFill="1" applyBorder="1" applyAlignment="1" applyProtection="1">
      <alignment horizontal="center"/>
    </xf>
    <xf numFmtId="0" fontId="25" fillId="8" borderId="6" xfId="3" applyFont="1" applyFill="1" applyBorder="1" applyAlignment="1" applyProtection="1">
      <alignment horizontal="center" vertical="center"/>
      <protection hidden="1"/>
    </xf>
    <xf numFmtId="0" fontId="25" fillId="8" borderId="7" xfId="3" applyFont="1" applyFill="1" applyBorder="1" applyAlignment="1" applyProtection="1">
      <alignment horizontal="center" vertical="center"/>
      <protection hidden="1"/>
    </xf>
    <xf numFmtId="0" fontId="15" fillId="8" borderId="6" xfId="3" applyFont="1" applyFill="1" applyBorder="1" applyAlignment="1" applyProtection="1">
      <alignment horizontal="center" vertical="center" wrapText="1"/>
      <protection hidden="1"/>
    </xf>
    <xf numFmtId="0" fontId="15" fillId="8" borderId="7" xfId="3" applyFont="1" applyFill="1" applyBorder="1" applyAlignment="1" applyProtection="1">
      <alignment horizontal="center" vertical="center" wrapText="1"/>
      <protection hidden="1"/>
    </xf>
    <xf numFmtId="0" fontId="15" fillId="8" borderId="5" xfId="3" applyFont="1" applyFill="1" applyBorder="1" applyAlignment="1" applyProtection="1">
      <alignment horizontal="center" vertical="center" wrapText="1"/>
      <protection hidden="1"/>
    </xf>
    <xf numFmtId="0" fontId="27" fillId="9" borderId="20" xfId="0" applyFont="1" applyFill="1" applyBorder="1" applyAlignment="1" applyProtection="1">
      <alignment horizontal="center" vertical="center" wrapText="1"/>
      <protection hidden="1"/>
    </xf>
    <xf numFmtId="0" fontId="27" fillId="9" borderId="21" xfId="0" applyFont="1" applyFill="1" applyBorder="1" applyAlignment="1" applyProtection="1">
      <alignment horizontal="center" vertical="center"/>
      <protection hidden="1"/>
    </xf>
    <xf numFmtId="0" fontId="27" fillId="9" borderId="22" xfId="0" applyFont="1" applyFill="1" applyBorder="1" applyAlignment="1" applyProtection="1">
      <alignment horizontal="center" vertical="center"/>
      <protection hidden="1"/>
    </xf>
    <xf numFmtId="0" fontId="27" fillId="9" borderId="23" xfId="0" applyFont="1" applyFill="1" applyBorder="1" applyAlignment="1" applyProtection="1">
      <alignment horizontal="center" vertical="center"/>
      <protection hidden="1"/>
    </xf>
    <xf numFmtId="0" fontId="27" fillId="9" borderId="0" xfId="0" applyFont="1" applyFill="1" applyBorder="1" applyAlignment="1" applyProtection="1">
      <alignment horizontal="center" vertical="center"/>
      <protection hidden="1"/>
    </xf>
    <xf numFmtId="0" fontId="27" fillId="9" borderId="24" xfId="0" applyFont="1" applyFill="1" applyBorder="1" applyAlignment="1" applyProtection="1">
      <alignment horizontal="center" vertical="center"/>
      <protection hidden="1"/>
    </xf>
    <xf numFmtId="0" fontId="27" fillId="9" borderId="25" xfId="0" applyFont="1" applyFill="1" applyBorder="1" applyAlignment="1" applyProtection="1">
      <alignment horizontal="center" vertical="center"/>
      <protection hidden="1"/>
    </xf>
    <xf numFmtId="0" fontId="27" fillId="9" borderId="26" xfId="0" applyFont="1" applyFill="1" applyBorder="1" applyAlignment="1" applyProtection="1">
      <alignment horizontal="center" vertical="center"/>
      <protection hidden="1"/>
    </xf>
    <xf numFmtId="0" fontId="27" fillId="9" borderId="10" xfId="0" applyFont="1" applyFill="1" applyBorder="1" applyAlignment="1" applyProtection="1">
      <alignment horizontal="center" vertical="center"/>
      <protection hidden="1"/>
    </xf>
    <xf numFmtId="0" fontId="26" fillId="10" borderId="14" xfId="0" applyFont="1" applyFill="1" applyBorder="1" applyAlignment="1">
      <alignment horizontal="center" vertical="center" wrapText="1"/>
    </xf>
    <xf numFmtId="0" fontId="26" fillId="10" borderId="15" xfId="0" applyFont="1" applyFill="1" applyBorder="1" applyAlignment="1">
      <alignment horizontal="center" vertical="center" wrapText="1"/>
    </xf>
    <xf numFmtId="0" fontId="26" fillId="10" borderId="16" xfId="0" applyFont="1" applyFill="1" applyBorder="1" applyAlignment="1">
      <alignment horizontal="center" vertical="center" wrapText="1"/>
    </xf>
    <xf numFmtId="0" fontId="26" fillId="10" borderId="17" xfId="0" applyFont="1" applyFill="1" applyBorder="1" applyAlignment="1">
      <alignment horizontal="center" vertical="center" wrapText="1"/>
    </xf>
    <xf numFmtId="0" fontId="26" fillId="10" borderId="18" xfId="0" applyFont="1" applyFill="1" applyBorder="1" applyAlignment="1">
      <alignment horizontal="center" vertical="center" wrapText="1"/>
    </xf>
    <xf numFmtId="0" fontId="26" fillId="10" borderId="19" xfId="0" applyFont="1" applyFill="1" applyBorder="1" applyAlignment="1">
      <alignment horizontal="center" vertical="center" wrapText="1"/>
    </xf>
  </cellXfs>
  <cellStyles count="4">
    <cellStyle name="Hyperlink" xfId="2" builtinId="8"/>
    <cellStyle name="Normal" xfId="0" builtinId="0"/>
    <cellStyle name="Normal 3" xfId="3"/>
    <cellStyle name="Percent" xfId="1" builtinId="5"/>
  </cellStyles>
  <dxfs count="2">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BC5C5"/>
      <color rgb="FFFFAFAF"/>
      <color rgb="FFFF81B4"/>
      <color rgb="FFFFCDE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209550</xdr:colOff>
      <xdr:row>1</xdr:row>
      <xdr:rowOff>38100</xdr:rowOff>
    </xdr:from>
    <xdr:to>
      <xdr:col>17</xdr:col>
      <xdr:colOff>287392</xdr:colOff>
      <xdr:row>6</xdr:row>
      <xdr:rowOff>76200</xdr:rowOff>
    </xdr:to>
    <xdr:pic>
      <xdr:nvPicPr>
        <xdr:cNvPr id="2" name="irc_mi" descr="Image result for nhs england">
          <a:extLst>
            <a:ext uri="{FF2B5EF4-FFF2-40B4-BE49-F238E27FC236}">
              <a16:creationId xmlns="" xmlns:a16="http://schemas.microsoft.com/office/drawing/2014/main" id="{9CD1BB67-B831-4547-93E4-824BEAB240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0" y="228600"/>
          <a:ext cx="1906642"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ngland.wdes-datahelpdesk@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workbookViewId="0">
      <selection activeCell="A27" sqref="A27"/>
    </sheetView>
  </sheetViews>
  <sheetFormatPr defaultRowHeight="14.4" x14ac:dyDescent="0.3"/>
  <sheetData>
    <row r="1" spans="1:18" ht="15" x14ac:dyDescent="0.25">
      <c r="A1" s="1"/>
      <c r="B1" s="1"/>
      <c r="C1" s="1"/>
      <c r="D1" s="1"/>
      <c r="E1" s="1"/>
      <c r="F1" s="1"/>
      <c r="G1" s="1"/>
      <c r="H1" s="1"/>
      <c r="I1" s="1"/>
      <c r="J1" s="1"/>
      <c r="K1" s="1"/>
      <c r="L1" s="1"/>
      <c r="M1" s="1"/>
      <c r="N1" s="1"/>
      <c r="O1" s="1"/>
      <c r="P1" s="1"/>
      <c r="Q1" s="1"/>
      <c r="R1" s="1"/>
    </row>
    <row r="2" spans="1:18" ht="15" x14ac:dyDescent="0.25">
      <c r="A2" s="1"/>
      <c r="B2" s="1"/>
      <c r="C2" s="1"/>
      <c r="D2" s="1"/>
      <c r="E2" s="1"/>
      <c r="F2" s="1"/>
      <c r="G2" s="1"/>
      <c r="H2" s="1"/>
      <c r="I2" s="1"/>
      <c r="J2" s="1"/>
      <c r="K2" s="1"/>
      <c r="L2" s="1"/>
      <c r="M2" s="1"/>
      <c r="N2" s="1"/>
      <c r="O2" s="1"/>
      <c r="P2" s="1"/>
      <c r="Q2" s="1"/>
      <c r="R2" s="1"/>
    </row>
    <row r="3" spans="1:18" ht="15" x14ac:dyDescent="0.25">
      <c r="A3" s="1"/>
      <c r="B3" s="1"/>
      <c r="C3" s="1"/>
      <c r="D3" s="1"/>
      <c r="E3" s="1"/>
      <c r="F3" s="1"/>
      <c r="G3" s="1"/>
      <c r="H3" s="1"/>
      <c r="I3" s="1"/>
      <c r="J3" s="1"/>
      <c r="K3" s="1"/>
      <c r="L3" s="1"/>
      <c r="M3" s="1"/>
      <c r="N3" s="1"/>
      <c r="O3" s="1"/>
      <c r="P3" s="1"/>
      <c r="Q3" s="1"/>
      <c r="R3" s="1"/>
    </row>
    <row r="4" spans="1:18" ht="15" x14ac:dyDescent="0.25">
      <c r="A4" s="1"/>
      <c r="B4" s="1"/>
      <c r="C4" s="1"/>
      <c r="D4" s="1"/>
      <c r="E4" s="1"/>
      <c r="F4" s="1"/>
      <c r="G4" s="1"/>
      <c r="H4" s="1"/>
      <c r="I4" s="1"/>
      <c r="J4" s="1"/>
      <c r="K4" s="1"/>
      <c r="L4" s="1"/>
      <c r="M4" s="1"/>
      <c r="N4" s="1"/>
      <c r="O4" s="1"/>
      <c r="P4" s="1"/>
      <c r="Q4" s="1"/>
      <c r="R4" s="1"/>
    </row>
    <row r="5" spans="1:18" ht="15" x14ac:dyDescent="0.25">
      <c r="A5" s="1"/>
      <c r="B5" s="1"/>
      <c r="C5" s="1"/>
      <c r="D5" s="1"/>
      <c r="E5" s="1"/>
      <c r="F5" s="1"/>
      <c r="G5" s="1"/>
      <c r="H5" s="1"/>
      <c r="I5" s="1"/>
      <c r="J5" s="1"/>
      <c r="K5" s="1"/>
      <c r="L5" s="1"/>
      <c r="M5" s="1"/>
      <c r="N5" s="1"/>
      <c r="O5" s="1"/>
      <c r="P5" s="1"/>
      <c r="Q5" s="1"/>
      <c r="R5" s="1"/>
    </row>
    <row r="6" spans="1:18" ht="15" x14ac:dyDescent="0.25">
      <c r="A6" s="1"/>
      <c r="B6" s="1"/>
      <c r="C6" s="1"/>
      <c r="D6" s="1"/>
      <c r="E6" s="1"/>
      <c r="F6" s="1"/>
      <c r="G6" s="1"/>
      <c r="H6" s="1"/>
      <c r="I6" s="1"/>
      <c r="J6" s="1"/>
      <c r="K6" s="1"/>
      <c r="L6" s="1"/>
      <c r="M6" s="1"/>
      <c r="N6" s="1"/>
      <c r="O6" s="1"/>
      <c r="P6" s="1"/>
      <c r="Q6" s="1"/>
      <c r="R6" s="1"/>
    </row>
    <row r="7" spans="1:18" ht="15" x14ac:dyDescent="0.25">
      <c r="A7" s="1"/>
      <c r="B7" s="1"/>
      <c r="C7" s="1"/>
      <c r="D7" s="1"/>
      <c r="E7" s="1"/>
      <c r="F7" s="1"/>
      <c r="G7" s="1"/>
      <c r="H7" s="1"/>
      <c r="I7" s="1"/>
      <c r="J7" s="1"/>
      <c r="K7" s="1"/>
      <c r="L7" s="1"/>
      <c r="M7" s="1"/>
      <c r="N7" s="1"/>
      <c r="O7" s="1"/>
      <c r="P7" s="1"/>
      <c r="Q7" s="1"/>
      <c r="R7" s="1"/>
    </row>
    <row r="8" spans="1:18" ht="15" x14ac:dyDescent="0.25">
      <c r="A8" s="1"/>
      <c r="B8" s="1"/>
      <c r="C8" s="1"/>
      <c r="D8" s="1"/>
      <c r="E8" s="1"/>
      <c r="F8" s="1"/>
      <c r="G8" s="1"/>
      <c r="H8" s="1"/>
      <c r="I8" s="1"/>
      <c r="J8" s="1"/>
      <c r="K8" s="1"/>
      <c r="L8" s="1"/>
      <c r="M8" s="1"/>
      <c r="N8" s="1"/>
      <c r="O8" s="1"/>
      <c r="P8" s="1"/>
      <c r="Q8" s="1"/>
      <c r="R8" s="1"/>
    </row>
    <row r="9" spans="1:18" ht="15" x14ac:dyDescent="0.25">
      <c r="A9" s="1"/>
      <c r="B9" s="1"/>
      <c r="C9" s="1"/>
      <c r="D9" s="1"/>
      <c r="E9" s="1"/>
      <c r="F9" s="1"/>
      <c r="G9" s="1"/>
      <c r="H9" s="1"/>
      <c r="I9" s="1"/>
      <c r="J9" s="1"/>
      <c r="K9" s="1"/>
      <c r="L9" s="1"/>
      <c r="M9" s="1"/>
      <c r="N9" s="1"/>
      <c r="O9" s="1"/>
      <c r="P9" s="1"/>
      <c r="Q9" s="1"/>
      <c r="R9" s="1"/>
    </row>
    <row r="10" spans="1:18" ht="15" x14ac:dyDescent="0.25">
      <c r="A10" s="1"/>
      <c r="B10" s="1"/>
      <c r="C10" s="1"/>
      <c r="D10" s="1"/>
      <c r="E10" s="1"/>
      <c r="F10" s="1"/>
      <c r="G10" s="1"/>
      <c r="H10" s="1"/>
      <c r="I10" s="1"/>
      <c r="J10" s="1"/>
      <c r="K10" s="1"/>
      <c r="L10" s="1"/>
      <c r="M10" s="1"/>
      <c r="N10" s="1"/>
      <c r="O10" s="1"/>
      <c r="P10" s="1"/>
      <c r="Q10" s="1"/>
      <c r="R10" s="1"/>
    </row>
    <row r="11" spans="1:18" ht="15" x14ac:dyDescent="0.25">
      <c r="A11" s="1"/>
      <c r="B11" s="1"/>
      <c r="C11" s="1"/>
      <c r="D11" s="1"/>
      <c r="E11" s="1"/>
      <c r="F11" s="1"/>
      <c r="G11" s="1"/>
      <c r="H11" s="1"/>
      <c r="I11" s="1"/>
      <c r="J11" s="1"/>
      <c r="K11" s="1"/>
      <c r="L11" s="1"/>
      <c r="M11" s="1"/>
      <c r="N11" s="1"/>
      <c r="O11" s="1"/>
      <c r="P11" s="1"/>
      <c r="Q11" s="1"/>
      <c r="R11" s="1"/>
    </row>
    <row r="12" spans="1:18" ht="15" x14ac:dyDescent="0.25">
      <c r="A12" s="1"/>
      <c r="B12" s="1"/>
      <c r="C12" s="1"/>
      <c r="D12" s="1"/>
      <c r="E12" s="1"/>
      <c r="F12" s="1"/>
      <c r="G12" s="1"/>
      <c r="H12" s="1"/>
      <c r="I12" s="1"/>
      <c r="J12" s="1"/>
      <c r="K12" s="1"/>
      <c r="L12" s="1"/>
      <c r="M12" s="1"/>
      <c r="N12" s="1"/>
      <c r="O12" s="1"/>
      <c r="P12" s="1"/>
      <c r="Q12" s="1"/>
      <c r="R12" s="1"/>
    </row>
    <row r="13" spans="1:18" ht="32.25" x14ac:dyDescent="0.25">
      <c r="A13" s="1"/>
      <c r="B13" s="2" t="s">
        <v>0</v>
      </c>
      <c r="C13" s="1"/>
      <c r="D13" s="1"/>
      <c r="E13" s="1"/>
      <c r="F13" s="1"/>
      <c r="G13" s="1"/>
      <c r="H13" s="1"/>
      <c r="I13" s="1"/>
      <c r="J13" s="1"/>
      <c r="K13" s="1"/>
      <c r="L13" s="1"/>
      <c r="M13" s="1"/>
      <c r="N13" s="1"/>
      <c r="O13" s="1"/>
      <c r="P13" s="1"/>
      <c r="Q13" s="1"/>
      <c r="R13" s="1"/>
    </row>
    <row r="14" spans="1:18" ht="32.25" x14ac:dyDescent="0.25">
      <c r="A14" s="1"/>
      <c r="B14" s="2" t="s">
        <v>106</v>
      </c>
      <c r="C14" s="1"/>
      <c r="D14" s="1"/>
      <c r="E14" s="1"/>
      <c r="F14" s="1"/>
      <c r="G14" s="1"/>
      <c r="H14" s="1"/>
      <c r="I14" s="1"/>
      <c r="J14" s="1"/>
      <c r="K14" s="1"/>
      <c r="L14" s="1"/>
      <c r="M14" s="1"/>
      <c r="N14" s="1"/>
      <c r="O14" s="1"/>
      <c r="P14" s="1"/>
      <c r="Q14" s="1"/>
      <c r="R14" s="1"/>
    </row>
    <row r="15" spans="1:18" ht="15" x14ac:dyDescent="0.25">
      <c r="A15" s="1"/>
      <c r="B15" s="84" t="s">
        <v>107</v>
      </c>
      <c r="C15" s="1"/>
      <c r="D15" s="1"/>
      <c r="E15" s="1"/>
      <c r="F15" s="1"/>
      <c r="G15" s="1"/>
      <c r="H15" s="1"/>
      <c r="I15" s="1"/>
      <c r="J15" s="1"/>
      <c r="K15" s="1"/>
      <c r="L15" s="1"/>
      <c r="M15" s="1"/>
      <c r="N15" s="1"/>
      <c r="O15" s="1"/>
      <c r="P15" s="1"/>
      <c r="Q15" s="1"/>
      <c r="R15" s="1"/>
    </row>
    <row r="16" spans="1:18" ht="15" x14ac:dyDescent="0.25">
      <c r="A16" s="1"/>
      <c r="B16" s="1"/>
      <c r="C16" s="1"/>
      <c r="D16" s="1"/>
      <c r="E16" s="1"/>
      <c r="F16" s="1"/>
      <c r="G16" s="1"/>
      <c r="H16" s="1"/>
      <c r="I16" s="1"/>
      <c r="J16" s="1"/>
      <c r="K16" s="1"/>
      <c r="L16" s="1"/>
      <c r="M16" s="1"/>
      <c r="N16" s="1"/>
      <c r="O16" s="1"/>
      <c r="P16" s="1"/>
      <c r="Q16" s="1"/>
      <c r="R16" s="1"/>
    </row>
    <row r="17" spans="1:18" ht="15" x14ac:dyDescent="0.25">
      <c r="A17" s="1"/>
      <c r="B17" s="93" t="s">
        <v>108</v>
      </c>
      <c r="C17" s="1"/>
      <c r="D17" s="1"/>
      <c r="E17" s="1"/>
      <c r="F17" s="1"/>
      <c r="G17" s="1"/>
      <c r="H17" s="1"/>
      <c r="I17" s="1"/>
      <c r="J17" s="1"/>
      <c r="K17" s="1"/>
      <c r="L17" s="1"/>
      <c r="M17" s="1"/>
      <c r="N17" s="1"/>
      <c r="O17" s="1"/>
      <c r="P17" s="1"/>
      <c r="Q17" s="1"/>
      <c r="R17" s="1"/>
    </row>
    <row r="18" spans="1:18" ht="15" x14ac:dyDescent="0.25">
      <c r="A18" s="1"/>
      <c r="B18" s="1" t="s">
        <v>109</v>
      </c>
      <c r="C18" s="1"/>
      <c r="D18" s="1"/>
      <c r="E18" s="1"/>
      <c r="F18" s="1"/>
      <c r="G18" s="1"/>
      <c r="H18" s="1"/>
      <c r="I18" s="1"/>
      <c r="J18" s="1"/>
      <c r="K18" s="1"/>
      <c r="L18" s="1"/>
      <c r="M18" s="1"/>
      <c r="N18" s="1"/>
      <c r="O18" s="1"/>
      <c r="P18" s="1"/>
      <c r="Q18" s="1"/>
      <c r="R18" s="1"/>
    </row>
    <row r="19" spans="1:18" ht="15" x14ac:dyDescent="0.25">
      <c r="A19" s="1"/>
      <c r="B19" s="1" t="s">
        <v>91</v>
      </c>
      <c r="C19" s="1"/>
      <c r="D19" s="1"/>
      <c r="E19" s="1"/>
      <c r="F19" s="1"/>
      <c r="G19" s="1"/>
      <c r="H19" s="1"/>
      <c r="I19" s="1"/>
      <c r="J19" s="1"/>
      <c r="K19" s="1"/>
      <c r="L19" s="1"/>
      <c r="M19" s="1"/>
      <c r="N19" s="1"/>
      <c r="O19" s="1"/>
      <c r="P19" s="1"/>
      <c r="Q19" s="1"/>
      <c r="R19" s="1"/>
    </row>
    <row r="20" spans="1:18" ht="15" x14ac:dyDescent="0.25">
      <c r="A20" s="1"/>
      <c r="B20" s="1"/>
      <c r="C20" s="1"/>
      <c r="D20" s="1"/>
      <c r="E20" s="1"/>
      <c r="F20" s="1"/>
      <c r="G20" s="1"/>
      <c r="H20" s="1"/>
      <c r="I20" s="1"/>
      <c r="J20" s="1"/>
      <c r="K20" s="1"/>
      <c r="L20" s="1"/>
      <c r="M20" s="1"/>
      <c r="N20" s="1"/>
      <c r="O20" s="1"/>
      <c r="P20" s="1"/>
      <c r="Q20" s="1"/>
      <c r="R20" s="1"/>
    </row>
    <row r="21" spans="1:18" ht="15" x14ac:dyDescent="0.25">
      <c r="A21" s="1"/>
      <c r="B21" s="94" t="s">
        <v>1</v>
      </c>
      <c r="C21" s="94"/>
      <c r="D21" s="94"/>
      <c r="E21" s="94"/>
      <c r="F21" s="94"/>
      <c r="G21" s="94"/>
      <c r="H21" s="1"/>
      <c r="I21" s="3" t="s">
        <v>2</v>
      </c>
      <c r="K21" s="1"/>
      <c r="L21" s="1"/>
      <c r="M21" s="1"/>
      <c r="N21" s="1"/>
      <c r="O21" s="1"/>
      <c r="P21" s="1"/>
      <c r="Q21" s="1"/>
      <c r="R21" s="1"/>
    </row>
    <row r="22" spans="1:18" ht="15" x14ac:dyDescent="0.25">
      <c r="A22" s="1"/>
      <c r="C22" s="1"/>
      <c r="D22" s="1"/>
      <c r="E22" s="1"/>
      <c r="F22" s="1"/>
      <c r="G22" s="1"/>
      <c r="H22" s="1"/>
      <c r="I22" s="1"/>
      <c r="J22" s="1"/>
      <c r="K22" s="1"/>
      <c r="L22" s="1"/>
      <c r="M22" s="1"/>
      <c r="N22" s="1"/>
      <c r="O22" s="1"/>
      <c r="P22" s="1"/>
      <c r="Q22" s="1"/>
      <c r="R22" s="1"/>
    </row>
    <row r="23" spans="1:18" ht="15" x14ac:dyDescent="0.25">
      <c r="A23" s="4"/>
      <c r="B23" s="5"/>
      <c r="C23" s="6" t="s">
        <v>110</v>
      </c>
      <c r="D23" s="4"/>
      <c r="E23" s="4"/>
      <c r="F23" s="4"/>
      <c r="G23" s="4"/>
      <c r="H23" s="4"/>
      <c r="I23" s="4"/>
      <c r="J23" s="4"/>
      <c r="K23" s="4"/>
      <c r="L23" s="4"/>
      <c r="M23" s="4"/>
      <c r="N23" s="4"/>
      <c r="O23" s="4"/>
      <c r="P23" s="4"/>
      <c r="Q23" s="4"/>
      <c r="R23" s="4"/>
    </row>
    <row r="24" spans="1:18" ht="15" x14ac:dyDescent="0.25">
      <c r="A24" s="4"/>
      <c r="B24" s="8"/>
      <c r="C24" s="6" t="s">
        <v>90</v>
      </c>
      <c r="D24" s="4"/>
      <c r="E24" s="4"/>
      <c r="F24" s="4"/>
      <c r="G24" s="4"/>
      <c r="H24" s="4"/>
      <c r="I24" s="4"/>
      <c r="J24" s="4"/>
      <c r="K24" s="4"/>
      <c r="L24" s="4"/>
      <c r="M24" s="4"/>
      <c r="N24" s="4"/>
      <c r="O24" s="4"/>
      <c r="P24" s="4"/>
      <c r="Q24" s="4"/>
      <c r="R24" s="4"/>
    </row>
    <row r="25" spans="1:18" ht="15" x14ac:dyDescent="0.25">
      <c r="A25" s="4"/>
      <c r="B25" s="9"/>
      <c r="C25" s="6" t="s">
        <v>3</v>
      </c>
      <c r="D25" s="4"/>
      <c r="E25" s="7"/>
      <c r="F25" s="7"/>
      <c r="G25" s="4"/>
      <c r="H25" s="4"/>
      <c r="I25" s="4"/>
      <c r="J25" s="4"/>
      <c r="K25" s="4"/>
      <c r="L25" s="4"/>
      <c r="M25" s="4"/>
      <c r="N25" s="4"/>
      <c r="O25" s="4"/>
      <c r="P25" s="4"/>
      <c r="Q25" s="4"/>
      <c r="R25" s="4"/>
    </row>
    <row r="26" spans="1:18" ht="15" x14ac:dyDescent="0.25">
      <c r="B26" s="10"/>
      <c r="C26" s="6" t="s">
        <v>4</v>
      </c>
    </row>
  </sheetData>
  <sheetProtection sheet="1" objects="1" scenarios="1"/>
  <mergeCells count="1">
    <mergeCell ref="B21:G21"/>
  </mergeCells>
  <hyperlinks>
    <hyperlink ref="I21"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O84"/>
  <sheetViews>
    <sheetView showGridLines="0" tabSelected="1" zoomScale="80" zoomScaleNormal="80" workbookViewId="0">
      <selection activeCell="B7" sqref="B7"/>
    </sheetView>
  </sheetViews>
  <sheetFormatPr defaultColWidth="8.6640625" defaultRowHeight="16.350000000000001" customHeight="1" x14ac:dyDescent="0.3"/>
  <cols>
    <col min="1" max="1" width="2" customWidth="1"/>
    <col min="2" max="2" width="12.33203125" bestFit="1" customWidth="1"/>
    <col min="3" max="3" width="60.44140625" customWidth="1"/>
    <col min="4" max="4" width="58.109375" customWidth="1"/>
    <col min="5" max="5" width="18.5546875" customWidth="1"/>
    <col min="6" max="12" width="13.33203125" customWidth="1"/>
    <col min="13" max="13" width="55.44140625" customWidth="1"/>
    <col min="14" max="14" width="4.5546875" customWidth="1"/>
    <col min="15" max="15" width="73.6640625" customWidth="1"/>
  </cols>
  <sheetData>
    <row r="1" spans="1:15" ht="15.75" thickBot="1" x14ac:dyDescent="0.3">
      <c r="A1" s="11"/>
      <c r="B1" s="12"/>
      <c r="C1" s="13"/>
      <c r="D1" s="11"/>
      <c r="E1" s="11"/>
      <c r="F1" s="11"/>
      <c r="G1" s="11"/>
      <c r="H1" s="11"/>
      <c r="I1" s="11"/>
      <c r="J1" s="11"/>
      <c r="K1" s="11"/>
      <c r="L1" s="11"/>
      <c r="M1" s="11"/>
      <c r="N1" s="11"/>
      <c r="O1" s="78"/>
    </row>
    <row r="2" spans="1:15" ht="35.25" thickBot="1" x14ac:dyDescent="0.5">
      <c r="A2" s="11"/>
      <c r="B2" s="114" t="s">
        <v>92</v>
      </c>
      <c r="C2" s="115"/>
      <c r="D2" s="115"/>
      <c r="E2" s="115"/>
      <c r="F2" s="115"/>
      <c r="G2" s="115"/>
      <c r="H2" s="115"/>
      <c r="I2" s="115"/>
      <c r="J2" s="115"/>
      <c r="K2" s="115"/>
      <c r="L2" s="115"/>
      <c r="M2" s="116"/>
      <c r="N2" s="55"/>
      <c r="O2" s="79"/>
    </row>
    <row r="3" spans="1:15" ht="15" x14ac:dyDescent="0.25">
      <c r="A3" s="11"/>
      <c r="B3" s="12"/>
      <c r="C3" s="13"/>
      <c r="D3" s="11"/>
      <c r="E3" s="11"/>
      <c r="F3" s="11"/>
      <c r="G3" s="11"/>
      <c r="H3" s="11"/>
      <c r="I3" s="11"/>
      <c r="J3" s="11"/>
      <c r="K3" s="11"/>
      <c r="L3" s="11"/>
      <c r="M3" s="11"/>
      <c r="N3" s="11"/>
      <c r="O3" s="79"/>
    </row>
    <row r="4" spans="1:15" ht="14.4" x14ac:dyDescent="0.3">
      <c r="A4" s="11"/>
      <c r="B4" s="122" t="s">
        <v>102</v>
      </c>
      <c r="C4" s="123"/>
      <c r="D4" s="123"/>
      <c r="E4" s="123"/>
      <c r="F4" s="123"/>
      <c r="G4" s="123"/>
      <c r="H4" s="123"/>
      <c r="I4" s="123"/>
      <c r="J4" s="123"/>
      <c r="K4" s="123"/>
      <c r="L4" s="123"/>
      <c r="M4" s="124"/>
      <c r="N4" s="11"/>
      <c r="O4" s="79"/>
    </row>
    <row r="5" spans="1:15" ht="14.4" x14ac:dyDescent="0.3">
      <c r="A5" s="11"/>
      <c r="B5" s="125"/>
      <c r="C5" s="126"/>
      <c r="D5" s="126"/>
      <c r="E5" s="126"/>
      <c r="F5" s="126"/>
      <c r="G5" s="126"/>
      <c r="H5" s="126"/>
      <c r="I5" s="126"/>
      <c r="J5" s="126"/>
      <c r="K5" s="126"/>
      <c r="L5" s="126"/>
      <c r="M5" s="127"/>
      <c r="N5" s="11"/>
      <c r="O5" s="80"/>
    </row>
    <row r="6" spans="1:15" s="17" customFormat="1" ht="36.9" customHeight="1" x14ac:dyDescent="0.3">
      <c r="A6" s="16"/>
      <c r="B6" s="128"/>
      <c r="C6" s="129"/>
      <c r="D6" s="129"/>
      <c r="E6" s="129"/>
      <c r="F6" s="129"/>
      <c r="G6" s="129"/>
      <c r="H6" s="129"/>
      <c r="I6" s="129"/>
      <c r="J6" s="129"/>
      <c r="K6" s="129"/>
      <c r="L6" s="129"/>
      <c r="M6" s="130"/>
      <c r="N6" s="56"/>
      <c r="O6" s="81"/>
    </row>
    <row r="7" spans="1:15" ht="33" thickBot="1" x14ac:dyDescent="0.45">
      <c r="A7" s="14"/>
      <c r="B7" s="15"/>
      <c r="C7" s="18"/>
      <c r="D7" s="19"/>
      <c r="E7" s="20"/>
      <c r="F7" s="14"/>
      <c r="G7" s="14"/>
      <c r="H7" s="14"/>
      <c r="I7" s="14"/>
      <c r="J7" s="21"/>
      <c r="K7" s="21"/>
      <c r="L7" s="21"/>
      <c r="M7" s="21"/>
      <c r="N7" s="21"/>
      <c r="O7" s="80"/>
    </row>
    <row r="8" spans="1:15" ht="30" customHeight="1" x14ac:dyDescent="0.3">
      <c r="A8" s="22"/>
      <c r="B8" s="131" t="s">
        <v>96</v>
      </c>
      <c r="C8" s="132"/>
      <c r="D8" s="132"/>
      <c r="E8" s="133"/>
      <c r="F8" s="117" t="s">
        <v>93</v>
      </c>
      <c r="G8" s="117"/>
      <c r="H8" s="117"/>
      <c r="I8" s="117"/>
      <c r="J8" s="117"/>
      <c r="K8" s="117"/>
      <c r="L8" s="118"/>
      <c r="M8" s="22"/>
      <c r="N8" s="22"/>
      <c r="O8" s="80"/>
    </row>
    <row r="9" spans="1:15" ht="33" customHeight="1" thickBot="1" x14ac:dyDescent="0.55000000000000004">
      <c r="A9" s="14"/>
      <c r="B9" s="134"/>
      <c r="C9" s="135"/>
      <c r="D9" s="135"/>
      <c r="E9" s="136"/>
      <c r="F9" s="119" t="s">
        <v>5</v>
      </c>
      <c r="G9" s="120"/>
      <c r="H9" s="119" t="s">
        <v>6</v>
      </c>
      <c r="I9" s="120"/>
      <c r="J9" s="121" t="s">
        <v>7</v>
      </c>
      <c r="K9" s="120"/>
      <c r="L9" s="23" t="s">
        <v>8</v>
      </c>
      <c r="M9" s="24"/>
      <c r="N9" s="21"/>
      <c r="O9" s="80"/>
    </row>
    <row r="10" spans="1:15" ht="45" x14ac:dyDescent="0.4">
      <c r="A10" s="14"/>
      <c r="B10" s="62" t="s">
        <v>10</v>
      </c>
      <c r="C10" s="61" t="s">
        <v>77</v>
      </c>
      <c r="D10" s="62"/>
      <c r="E10" s="62" t="s">
        <v>11</v>
      </c>
      <c r="F10" s="23" t="s">
        <v>78</v>
      </c>
      <c r="G10" s="23" t="s">
        <v>84</v>
      </c>
      <c r="H10" s="23" t="s">
        <v>85</v>
      </c>
      <c r="I10" s="23" t="s">
        <v>86</v>
      </c>
      <c r="J10" s="23" t="s">
        <v>87</v>
      </c>
      <c r="K10" s="23" t="s">
        <v>88</v>
      </c>
      <c r="L10" s="23" t="s">
        <v>89</v>
      </c>
      <c r="M10" s="23" t="s">
        <v>9</v>
      </c>
      <c r="N10" s="21"/>
      <c r="O10" s="23" t="s">
        <v>105</v>
      </c>
    </row>
    <row r="11" spans="1:15" ht="32.25" hidden="1" x14ac:dyDescent="0.4">
      <c r="A11" s="14"/>
      <c r="B11" s="25" t="s">
        <v>10</v>
      </c>
      <c r="C11" s="26"/>
      <c r="D11" s="14"/>
      <c r="E11" s="28" t="s">
        <v>11</v>
      </c>
      <c r="F11" s="29" t="s">
        <v>12</v>
      </c>
      <c r="G11" s="27" t="s">
        <v>13</v>
      </c>
      <c r="H11" s="27" t="s">
        <v>14</v>
      </c>
      <c r="I11" s="27" t="s">
        <v>15</v>
      </c>
      <c r="J11" s="27" t="s">
        <v>16</v>
      </c>
      <c r="K11" s="27" t="s">
        <v>17</v>
      </c>
      <c r="L11" s="27" t="s">
        <v>18</v>
      </c>
      <c r="M11" s="27" t="s">
        <v>9</v>
      </c>
      <c r="N11" s="21"/>
      <c r="O11" s="80"/>
    </row>
    <row r="12" spans="1:15" ht="15.9" customHeight="1" x14ac:dyDescent="0.5">
      <c r="A12" s="14"/>
      <c r="B12" s="95">
        <v>1</v>
      </c>
      <c r="C12" s="107" t="s">
        <v>19</v>
      </c>
      <c r="D12" s="66" t="s">
        <v>20</v>
      </c>
      <c r="E12" s="67"/>
      <c r="F12" s="67"/>
      <c r="G12" s="67"/>
      <c r="H12" s="67"/>
      <c r="I12" s="67"/>
      <c r="J12" s="67"/>
      <c r="K12" s="67"/>
      <c r="L12" s="67"/>
      <c r="M12" s="68"/>
      <c r="N12" s="21"/>
      <c r="O12" s="82"/>
    </row>
    <row r="13" spans="1:15" ht="15.9" customHeight="1" x14ac:dyDescent="0.5">
      <c r="A13" s="14"/>
      <c r="B13" s="96"/>
      <c r="C13" s="108"/>
      <c r="D13" s="30" t="s">
        <v>21</v>
      </c>
      <c r="E13" s="30" t="s">
        <v>22</v>
      </c>
      <c r="F13" s="31">
        <v>0</v>
      </c>
      <c r="G13" s="32" t="str">
        <f>IF(OR(F13="", $L13="", $L13=0),"",F13/$L13)</f>
        <v/>
      </c>
      <c r="H13" s="31">
        <v>0</v>
      </c>
      <c r="I13" s="32" t="str">
        <f t="shared" ref="I13:I32" si="0">IF(OR(H13="", $L13="", $L13=0),"",H13/$L13)</f>
        <v/>
      </c>
      <c r="J13" s="31">
        <v>0</v>
      </c>
      <c r="K13" s="32" t="str">
        <f t="shared" ref="K13:K32" si="1">IF(OR(J13="", $L13="", $L13=0),"",J13/$L13)</f>
        <v/>
      </c>
      <c r="L13" s="33">
        <f>IF(OR(F13="",H13="",J13=""),"",SUM(F13,H13,J13))</f>
        <v>0</v>
      </c>
      <c r="M13" s="73"/>
      <c r="N13" s="21"/>
      <c r="O13" s="83" t="str">
        <f>IF(OR(F13="",H13="",J13=""),"There are blank boxes",IF(OR(F13&lt;0,H13&lt;0,J13&lt;0),"There are negative staff numbers",""))</f>
        <v/>
      </c>
    </row>
    <row r="14" spans="1:15" ht="15.9" customHeight="1" x14ac:dyDescent="0.5">
      <c r="A14" s="14"/>
      <c r="B14" s="96"/>
      <c r="C14" s="108"/>
      <c r="D14" s="30" t="s">
        <v>23</v>
      </c>
      <c r="E14" s="30" t="s">
        <v>22</v>
      </c>
      <c r="F14" s="31">
        <v>0</v>
      </c>
      <c r="G14" s="32" t="str">
        <f t="shared" ref="G14:G32" si="2">IF(OR(F14="", $L14="", $L14=0),"",F14/$L14)</f>
        <v/>
      </c>
      <c r="H14" s="31">
        <v>0</v>
      </c>
      <c r="I14" s="32" t="str">
        <f t="shared" si="0"/>
        <v/>
      </c>
      <c r="J14" s="31">
        <v>0</v>
      </c>
      <c r="K14" s="32" t="str">
        <f t="shared" si="1"/>
        <v/>
      </c>
      <c r="L14" s="33">
        <f t="shared" ref="L14:L32" si="3">IF(OR(F14="",H14="",J14=""),"",SUM(F14,H14,J14))</f>
        <v>0</v>
      </c>
      <c r="M14" s="73"/>
      <c r="N14" s="21"/>
      <c r="O14" s="83" t="str">
        <f t="shared" ref="O14:O27" si="4">IF(OR(F14="",H14="",J14=""),"There are blank boxes",IF(OR(F14&lt;0,H14&lt;0,J14&lt;0),"There are negative staff numbers",""))</f>
        <v/>
      </c>
    </row>
    <row r="15" spans="1:15" ht="15.9" customHeight="1" x14ac:dyDescent="0.5">
      <c r="A15" s="14"/>
      <c r="B15" s="96"/>
      <c r="C15" s="108"/>
      <c r="D15" s="30" t="s">
        <v>24</v>
      </c>
      <c r="E15" s="30" t="s">
        <v>22</v>
      </c>
      <c r="F15" s="31">
        <v>0</v>
      </c>
      <c r="G15" s="32" t="str">
        <f t="shared" si="2"/>
        <v/>
      </c>
      <c r="H15" s="31">
        <v>0</v>
      </c>
      <c r="I15" s="32" t="str">
        <f t="shared" si="0"/>
        <v/>
      </c>
      <c r="J15" s="31">
        <v>0</v>
      </c>
      <c r="K15" s="32" t="str">
        <f t="shared" si="1"/>
        <v/>
      </c>
      <c r="L15" s="33">
        <f t="shared" si="3"/>
        <v>0</v>
      </c>
      <c r="M15" s="73"/>
      <c r="N15" s="21"/>
      <c r="O15" s="83" t="str">
        <f t="shared" si="4"/>
        <v/>
      </c>
    </row>
    <row r="16" spans="1:15" ht="15.9" customHeight="1" x14ac:dyDescent="0.5">
      <c r="A16" s="14"/>
      <c r="B16" s="96"/>
      <c r="C16" s="108"/>
      <c r="D16" s="30" t="s">
        <v>25</v>
      </c>
      <c r="E16" s="30" t="s">
        <v>22</v>
      </c>
      <c r="F16" s="31">
        <v>40</v>
      </c>
      <c r="G16" s="32">
        <f t="shared" si="2"/>
        <v>0.12820512820512819</v>
      </c>
      <c r="H16" s="31">
        <v>242</v>
      </c>
      <c r="I16" s="32">
        <f t="shared" si="0"/>
        <v>0.77564102564102566</v>
      </c>
      <c r="J16" s="31">
        <v>30</v>
      </c>
      <c r="K16" s="32">
        <f t="shared" si="1"/>
        <v>9.6153846153846159E-2</v>
      </c>
      <c r="L16" s="33">
        <f t="shared" si="3"/>
        <v>312</v>
      </c>
      <c r="M16" s="73"/>
      <c r="N16" s="21"/>
      <c r="O16" s="83" t="str">
        <f t="shared" si="4"/>
        <v/>
      </c>
    </row>
    <row r="17" spans="1:15" ht="15.9" customHeight="1" x14ac:dyDescent="0.5">
      <c r="A17" s="14"/>
      <c r="B17" s="96"/>
      <c r="C17" s="108"/>
      <c r="D17" s="30" t="s">
        <v>26</v>
      </c>
      <c r="E17" s="30" t="s">
        <v>22</v>
      </c>
      <c r="F17" s="31">
        <v>24</v>
      </c>
      <c r="G17" s="32">
        <f t="shared" si="2"/>
        <v>6.1696658097686374E-2</v>
      </c>
      <c r="H17" s="31">
        <v>314</v>
      </c>
      <c r="I17" s="32">
        <f t="shared" si="0"/>
        <v>0.80719794344473006</v>
      </c>
      <c r="J17" s="31">
        <v>51</v>
      </c>
      <c r="K17" s="32">
        <f t="shared" si="1"/>
        <v>0.13110539845758354</v>
      </c>
      <c r="L17" s="33">
        <f t="shared" si="3"/>
        <v>389</v>
      </c>
      <c r="M17" s="73"/>
      <c r="N17" s="21"/>
      <c r="O17" s="83" t="str">
        <f t="shared" si="4"/>
        <v/>
      </c>
    </row>
    <row r="18" spans="1:15" ht="15.9" customHeight="1" x14ac:dyDescent="0.5">
      <c r="A18" s="14"/>
      <c r="B18" s="96"/>
      <c r="C18" s="108"/>
      <c r="D18" s="30" t="s">
        <v>27</v>
      </c>
      <c r="E18" s="30" t="s">
        <v>22</v>
      </c>
      <c r="F18" s="31">
        <v>15</v>
      </c>
      <c r="G18" s="32">
        <f t="shared" si="2"/>
        <v>6.6964285714285712E-2</v>
      </c>
      <c r="H18" s="31">
        <v>178</v>
      </c>
      <c r="I18" s="32">
        <f t="shared" si="0"/>
        <v>0.7946428571428571</v>
      </c>
      <c r="J18" s="31">
        <v>31</v>
      </c>
      <c r="K18" s="32">
        <f t="shared" si="1"/>
        <v>0.13839285714285715</v>
      </c>
      <c r="L18" s="33">
        <f t="shared" si="3"/>
        <v>224</v>
      </c>
      <c r="M18" s="73"/>
      <c r="N18" s="21"/>
      <c r="O18" s="83" t="str">
        <f t="shared" si="4"/>
        <v/>
      </c>
    </row>
    <row r="19" spans="1:15" ht="15.9" customHeight="1" x14ac:dyDescent="0.5">
      <c r="A19" s="14"/>
      <c r="B19" s="96"/>
      <c r="C19" s="108"/>
      <c r="D19" s="30" t="s">
        <v>28</v>
      </c>
      <c r="E19" s="30" t="s">
        <v>22</v>
      </c>
      <c r="F19" s="31">
        <v>12</v>
      </c>
      <c r="G19" s="32">
        <f t="shared" si="2"/>
        <v>7.1428571428571425E-2</v>
      </c>
      <c r="H19" s="31">
        <v>143</v>
      </c>
      <c r="I19" s="32">
        <f t="shared" si="0"/>
        <v>0.85119047619047616</v>
      </c>
      <c r="J19" s="31">
        <v>13</v>
      </c>
      <c r="K19" s="32">
        <f t="shared" si="1"/>
        <v>7.7380952380952384E-2</v>
      </c>
      <c r="L19" s="33">
        <f t="shared" si="3"/>
        <v>168</v>
      </c>
      <c r="M19" s="73"/>
      <c r="N19" s="21"/>
      <c r="O19" s="83" t="str">
        <f t="shared" si="4"/>
        <v/>
      </c>
    </row>
    <row r="20" spans="1:15" ht="15.9" customHeight="1" x14ac:dyDescent="0.5">
      <c r="A20" s="14"/>
      <c r="B20" s="96"/>
      <c r="C20" s="108"/>
      <c r="D20" s="30" t="s">
        <v>29</v>
      </c>
      <c r="E20" s="30" t="s">
        <v>22</v>
      </c>
      <c r="F20" s="31">
        <v>4</v>
      </c>
      <c r="G20" s="32">
        <f t="shared" si="2"/>
        <v>4.0404040404040407E-2</v>
      </c>
      <c r="H20" s="31">
        <v>87</v>
      </c>
      <c r="I20" s="32">
        <f t="shared" si="0"/>
        <v>0.87878787878787878</v>
      </c>
      <c r="J20" s="31">
        <v>8</v>
      </c>
      <c r="K20" s="32">
        <f t="shared" si="1"/>
        <v>8.0808080808080815E-2</v>
      </c>
      <c r="L20" s="33">
        <f t="shared" si="3"/>
        <v>99</v>
      </c>
      <c r="M20" s="73"/>
      <c r="N20" s="21"/>
      <c r="O20" s="83" t="str">
        <f t="shared" si="4"/>
        <v/>
      </c>
    </row>
    <row r="21" spans="1:15" ht="15.9" customHeight="1" x14ac:dyDescent="0.5">
      <c r="A21" s="14"/>
      <c r="B21" s="96"/>
      <c r="C21" s="108"/>
      <c r="D21" s="30" t="s">
        <v>30</v>
      </c>
      <c r="E21" s="30" t="s">
        <v>22</v>
      </c>
      <c r="F21" s="31">
        <v>9</v>
      </c>
      <c r="G21" s="32">
        <f t="shared" si="2"/>
        <v>7.3770491803278687E-2</v>
      </c>
      <c r="H21" s="31">
        <v>100</v>
      </c>
      <c r="I21" s="32">
        <f t="shared" si="0"/>
        <v>0.81967213114754101</v>
      </c>
      <c r="J21" s="31">
        <v>13</v>
      </c>
      <c r="K21" s="32">
        <f t="shared" si="1"/>
        <v>0.10655737704918032</v>
      </c>
      <c r="L21" s="33">
        <f t="shared" si="3"/>
        <v>122</v>
      </c>
      <c r="M21" s="73"/>
      <c r="N21" s="21"/>
      <c r="O21" s="83" t="str">
        <f t="shared" si="4"/>
        <v/>
      </c>
    </row>
    <row r="22" spans="1:15" ht="15.9" customHeight="1" x14ac:dyDescent="0.5">
      <c r="A22" s="14"/>
      <c r="B22" s="96"/>
      <c r="C22" s="108"/>
      <c r="D22" s="30" t="s">
        <v>31</v>
      </c>
      <c r="E22" s="30" t="s">
        <v>22</v>
      </c>
      <c r="F22" s="31">
        <v>1</v>
      </c>
      <c r="G22" s="32">
        <f t="shared" si="2"/>
        <v>2.2727272727272728E-2</v>
      </c>
      <c r="H22" s="31">
        <v>37</v>
      </c>
      <c r="I22" s="32">
        <f t="shared" si="0"/>
        <v>0.84090909090909094</v>
      </c>
      <c r="J22" s="31">
        <v>6</v>
      </c>
      <c r="K22" s="32">
        <f t="shared" si="1"/>
        <v>0.13636363636363635</v>
      </c>
      <c r="L22" s="33">
        <f t="shared" si="3"/>
        <v>44</v>
      </c>
      <c r="M22" s="73"/>
      <c r="N22" s="21"/>
      <c r="O22" s="83" t="str">
        <f t="shared" si="4"/>
        <v/>
      </c>
    </row>
    <row r="23" spans="1:15" ht="15.9" customHeight="1" x14ac:dyDescent="0.5">
      <c r="A23" s="14"/>
      <c r="B23" s="96"/>
      <c r="C23" s="108"/>
      <c r="D23" s="30" t="s">
        <v>32</v>
      </c>
      <c r="E23" s="30" t="s">
        <v>22</v>
      </c>
      <c r="F23" s="31">
        <v>5</v>
      </c>
      <c r="G23" s="32">
        <f t="shared" si="2"/>
        <v>0.13157894736842105</v>
      </c>
      <c r="H23" s="31">
        <v>29</v>
      </c>
      <c r="I23" s="32">
        <f t="shared" si="0"/>
        <v>0.76315789473684215</v>
      </c>
      <c r="J23" s="31">
        <v>4</v>
      </c>
      <c r="K23" s="32">
        <f t="shared" si="1"/>
        <v>0.10526315789473684</v>
      </c>
      <c r="L23" s="33">
        <f t="shared" si="3"/>
        <v>38</v>
      </c>
      <c r="M23" s="73"/>
      <c r="N23" s="21"/>
      <c r="O23" s="83" t="str">
        <f t="shared" si="4"/>
        <v/>
      </c>
    </row>
    <row r="24" spans="1:15" ht="15.9" customHeight="1" x14ac:dyDescent="0.5">
      <c r="A24" s="14"/>
      <c r="B24" s="96"/>
      <c r="C24" s="108"/>
      <c r="D24" s="30" t="s">
        <v>33</v>
      </c>
      <c r="E24" s="30" t="s">
        <v>22</v>
      </c>
      <c r="F24" s="31">
        <v>1</v>
      </c>
      <c r="G24" s="32">
        <f t="shared" si="2"/>
        <v>3.7037037037037035E-2</v>
      </c>
      <c r="H24" s="31">
        <v>24</v>
      </c>
      <c r="I24" s="32">
        <f t="shared" si="0"/>
        <v>0.88888888888888884</v>
      </c>
      <c r="J24" s="31">
        <v>2</v>
      </c>
      <c r="K24" s="32">
        <f t="shared" si="1"/>
        <v>7.407407407407407E-2</v>
      </c>
      <c r="L24" s="33">
        <f t="shared" si="3"/>
        <v>27</v>
      </c>
      <c r="M24" s="73"/>
      <c r="N24" s="21"/>
      <c r="O24" s="83" t="str">
        <f t="shared" si="4"/>
        <v/>
      </c>
    </row>
    <row r="25" spans="1:15" ht="15.9" customHeight="1" x14ac:dyDescent="0.5">
      <c r="A25" s="14"/>
      <c r="B25" s="96"/>
      <c r="C25" s="108"/>
      <c r="D25" s="30" t="s">
        <v>34</v>
      </c>
      <c r="E25" s="30" t="s">
        <v>22</v>
      </c>
      <c r="F25" s="31">
        <v>0</v>
      </c>
      <c r="G25" s="32">
        <f t="shared" si="2"/>
        <v>0</v>
      </c>
      <c r="H25" s="31">
        <v>8</v>
      </c>
      <c r="I25" s="32">
        <f t="shared" si="0"/>
        <v>0.88888888888888884</v>
      </c>
      <c r="J25" s="31">
        <v>1</v>
      </c>
      <c r="K25" s="32">
        <f t="shared" si="1"/>
        <v>0.1111111111111111</v>
      </c>
      <c r="L25" s="33">
        <f t="shared" si="3"/>
        <v>9</v>
      </c>
      <c r="M25" s="73"/>
      <c r="N25" s="21"/>
      <c r="O25" s="83" t="str">
        <f t="shared" si="4"/>
        <v/>
      </c>
    </row>
    <row r="26" spans="1:15" ht="15.9" customHeight="1" x14ac:dyDescent="0.5">
      <c r="A26" s="14"/>
      <c r="B26" s="96"/>
      <c r="C26" s="108"/>
      <c r="D26" s="30" t="s">
        <v>35</v>
      </c>
      <c r="E26" s="30" t="s">
        <v>22</v>
      </c>
      <c r="F26" s="31">
        <v>1</v>
      </c>
      <c r="G26" s="32">
        <f t="shared" si="2"/>
        <v>8.3333333333333329E-2</v>
      </c>
      <c r="H26" s="31">
        <v>11</v>
      </c>
      <c r="I26" s="32">
        <f t="shared" si="0"/>
        <v>0.91666666666666663</v>
      </c>
      <c r="J26" s="31">
        <v>0</v>
      </c>
      <c r="K26" s="32">
        <f t="shared" si="1"/>
        <v>0</v>
      </c>
      <c r="L26" s="33">
        <f t="shared" si="3"/>
        <v>12</v>
      </c>
      <c r="M26" s="73"/>
      <c r="N26" s="21"/>
      <c r="O26" s="83" t="str">
        <f t="shared" si="4"/>
        <v/>
      </c>
    </row>
    <row r="27" spans="1:15" ht="15.9" customHeight="1" x14ac:dyDescent="0.5">
      <c r="A27" s="14"/>
      <c r="B27" s="96"/>
      <c r="C27" s="108"/>
      <c r="D27" s="39" t="s">
        <v>94</v>
      </c>
      <c r="E27" s="39" t="s">
        <v>22</v>
      </c>
      <c r="F27" s="85">
        <v>0</v>
      </c>
      <c r="G27" s="86" t="str">
        <f t="shared" si="2"/>
        <v/>
      </c>
      <c r="H27" s="85">
        <v>0</v>
      </c>
      <c r="I27" s="86" t="str">
        <f t="shared" si="0"/>
        <v/>
      </c>
      <c r="J27" s="85">
        <v>0</v>
      </c>
      <c r="K27" s="86" t="str">
        <f t="shared" si="1"/>
        <v/>
      </c>
      <c r="L27" s="87">
        <f t="shared" si="3"/>
        <v>0</v>
      </c>
      <c r="M27" s="88"/>
      <c r="N27" s="21"/>
      <c r="O27" s="83" t="str">
        <f t="shared" si="4"/>
        <v/>
      </c>
    </row>
    <row r="28" spans="1:15" ht="15.9" customHeight="1" x14ac:dyDescent="0.5">
      <c r="A28" s="14"/>
      <c r="B28" s="96"/>
      <c r="C28" s="108"/>
      <c r="D28" s="39" t="s">
        <v>99</v>
      </c>
      <c r="E28" s="39" t="s">
        <v>45</v>
      </c>
      <c r="F28" s="87">
        <f>IF(OR(F13="",F14="",F15="",F16="",F17=""),"",SUM(F13:F17))</f>
        <v>64</v>
      </c>
      <c r="G28" s="86">
        <f t="shared" si="2"/>
        <v>9.1298145506419404E-2</v>
      </c>
      <c r="H28" s="87">
        <f>IF(OR(H13="",H14="",H15="",H16="",H17=""),"",SUM(H13:H17))</f>
        <v>556</v>
      </c>
      <c r="I28" s="86">
        <f t="shared" si="0"/>
        <v>0.7931526390870185</v>
      </c>
      <c r="J28" s="87">
        <f>IF(OR(J13="",J14="",J15="",J16="",J17=""),"",SUM(J13:J17))</f>
        <v>81</v>
      </c>
      <c r="K28" s="86">
        <f t="shared" si="1"/>
        <v>0.11554921540656206</v>
      </c>
      <c r="L28" s="87">
        <f t="shared" si="3"/>
        <v>701</v>
      </c>
      <c r="M28" s="88"/>
      <c r="N28" s="21"/>
      <c r="O28" s="83"/>
    </row>
    <row r="29" spans="1:15" ht="15.9" customHeight="1" x14ac:dyDescent="0.5">
      <c r="A29" s="14"/>
      <c r="B29" s="96"/>
      <c r="C29" s="108"/>
      <c r="D29" s="39" t="s">
        <v>98</v>
      </c>
      <c r="E29" s="39" t="s">
        <v>45</v>
      </c>
      <c r="F29" s="87">
        <f>IF(OR(F18="",F19="",F20="",),"",SUM(F18:F20))</f>
        <v>31</v>
      </c>
      <c r="G29" s="86">
        <f t="shared" si="2"/>
        <v>6.313645621181263E-2</v>
      </c>
      <c r="H29" s="87">
        <f>IF(OR(H18="",H19="",H20="",),"",SUM(H18:H20))</f>
        <v>408</v>
      </c>
      <c r="I29" s="86">
        <f t="shared" si="0"/>
        <v>0.83095723014256617</v>
      </c>
      <c r="J29" s="87">
        <f>IF(OR(J18="",J19="",J20="",),"",SUM(J18:J20))</f>
        <v>52</v>
      </c>
      <c r="K29" s="86">
        <f t="shared" si="1"/>
        <v>0.10590631364562118</v>
      </c>
      <c r="L29" s="87">
        <f t="shared" si="3"/>
        <v>491</v>
      </c>
      <c r="M29" s="88"/>
      <c r="N29" s="21"/>
      <c r="O29" s="83"/>
    </row>
    <row r="30" spans="1:15" ht="15.9" customHeight="1" x14ac:dyDescent="0.5">
      <c r="A30" s="14"/>
      <c r="B30" s="96"/>
      <c r="C30" s="108"/>
      <c r="D30" s="39" t="s">
        <v>97</v>
      </c>
      <c r="E30" s="39" t="s">
        <v>45</v>
      </c>
      <c r="F30" s="87">
        <f>IF(OR(F21="",F22=""),"",SUM(F21:F22))</f>
        <v>10</v>
      </c>
      <c r="G30" s="86">
        <f t="shared" si="2"/>
        <v>6.0240963855421686E-2</v>
      </c>
      <c r="H30" s="87">
        <f>IF(OR(H21="",H22=""),"",SUM(H21:H22))</f>
        <v>137</v>
      </c>
      <c r="I30" s="86">
        <f t="shared" si="0"/>
        <v>0.82530120481927716</v>
      </c>
      <c r="J30" s="87">
        <f>IF(OR(J21="",J22=""),"",SUM(J21:J22))</f>
        <v>19</v>
      </c>
      <c r="K30" s="86">
        <f t="shared" si="1"/>
        <v>0.1144578313253012</v>
      </c>
      <c r="L30" s="87">
        <f t="shared" si="3"/>
        <v>166</v>
      </c>
      <c r="M30" s="88"/>
      <c r="N30" s="21"/>
      <c r="O30" s="83"/>
    </row>
    <row r="31" spans="1:15" ht="15.9" customHeight="1" x14ac:dyDescent="0.5">
      <c r="A31" s="14"/>
      <c r="B31" s="96"/>
      <c r="C31" s="108"/>
      <c r="D31" s="39" t="s">
        <v>100</v>
      </c>
      <c r="E31" s="39" t="s">
        <v>45</v>
      </c>
      <c r="F31" s="87">
        <f>IF(OR(F23="",F24="",F25="",F26=""),"",SUM(F23:F26))</f>
        <v>7</v>
      </c>
      <c r="G31" s="86">
        <f t="shared" si="2"/>
        <v>8.1395348837209308E-2</v>
      </c>
      <c r="H31" s="87">
        <f>IF(OR(H23="",H24="",H25="",H26=""),"",SUM(H23:H26))</f>
        <v>72</v>
      </c>
      <c r="I31" s="86">
        <f t="shared" si="0"/>
        <v>0.83720930232558144</v>
      </c>
      <c r="J31" s="87">
        <f>IF(OR(J23="",J24="",J25="",J26=""),"",SUM(J23:J26))</f>
        <v>7</v>
      </c>
      <c r="K31" s="86">
        <f t="shared" si="1"/>
        <v>8.1395348837209308E-2</v>
      </c>
      <c r="L31" s="87">
        <f t="shared" si="3"/>
        <v>86</v>
      </c>
      <c r="M31" s="88"/>
      <c r="N31" s="21"/>
      <c r="O31" s="83"/>
    </row>
    <row r="32" spans="1:15" ht="15.9" customHeight="1" thickBot="1" x14ac:dyDescent="0.55000000000000004">
      <c r="A32" s="14"/>
      <c r="B32" s="96"/>
      <c r="C32" s="108"/>
      <c r="D32" s="34" t="s">
        <v>95</v>
      </c>
      <c r="E32" s="34" t="s">
        <v>45</v>
      </c>
      <c r="F32" s="36">
        <f>IF(OR(F27="",F28="",F29="",F30="",F31=""),"",SUM(F13:F27))</f>
        <v>112</v>
      </c>
      <c r="G32" s="35">
        <f t="shared" si="2"/>
        <v>7.7562326869806089E-2</v>
      </c>
      <c r="H32" s="36">
        <f>IF(OR(H27="",H28="",H29="",H30="",H31=""),"",SUM(H13:H27))</f>
        <v>1173</v>
      </c>
      <c r="I32" s="35">
        <f t="shared" si="0"/>
        <v>0.81232686980609414</v>
      </c>
      <c r="J32" s="36">
        <f>IF(OR(J27="",J28="",J29="",J30="",J31=""),"",SUM(J13:J27))</f>
        <v>159</v>
      </c>
      <c r="K32" s="35">
        <f t="shared" si="1"/>
        <v>0.11011080332409973</v>
      </c>
      <c r="L32" s="36">
        <f t="shared" si="3"/>
        <v>1444</v>
      </c>
      <c r="M32" s="74"/>
      <c r="N32" s="21"/>
      <c r="O32" s="83"/>
    </row>
    <row r="33" spans="1:15" ht="15.9" customHeight="1" thickTop="1" x14ac:dyDescent="0.5">
      <c r="A33" s="14"/>
      <c r="B33" s="96"/>
      <c r="C33" s="108"/>
      <c r="D33" s="66" t="s">
        <v>36</v>
      </c>
      <c r="E33" s="69"/>
      <c r="F33" s="70"/>
      <c r="G33" s="70"/>
      <c r="H33" s="71"/>
      <c r="I33" s="71"/>
      <c r="J33" s="70"/>
      <c r="K33" s="70"/>
      <c r="L33" s="70"/>
      <c r="M33" s="72"/>
      <c r="N33" s="21"/>
      <c r="O33" s="83"/>
    </row>
    <row r="34" spans="1:15" ht="15.9" customHeight="1" x14ac:dyDescent="0.5">
      <c r="A34" s="14"/>
      <c r="B34" s="96"/>
      <c r="C34" s="108"/>
      <c r="D34" s="30" t="s">
        <v>21</v>
      </c>
      <c r="E34" s="30" t="s">
        <v>22</v>
      </c>
      <c r="F34" s="31">
        <v>0</v>
      </c>
      <c r="G34" s="37" t="str">
        <f t="shared" ref="G34:K58" si="5">IF(OR(F34="", $L34="", $L34=0),"",F34/$L34)</f>
        <v/>
      </c>
      <c r="H34" s="31">
        <v>0</v>
      </c>
      <c r="I34" s="37" t="str">
        <f t="shared" ref="I34:I57" si="6">IF(OR(H34="", $L34="", $L34=0),"",H34/$L34)</f>
        <v/>
      </c>
      <c r="J34" s="31">
        <v>0</v>
      </c>
      <c r="K34" s="37" t="str">
        <f t="shared" ref="K34:K57" si="7">IF(OR(J34="", $L34="", $L34=0),"",J34/$L34)</f>
        <v/>
      </c>
      <c r="L34" s="38">
        <f>IF(OR(F34="",H34="",J34=""),"",SUM(F34,H34,J34))</f>
        <v>0</v>
      </c>
      <c r="M34" s="73"/>
      <c r="N34" s="21"/>
      <c r="O34" s="83" t="str">
        <f t="shared" ref="O34:O48" si="8">IF(OR(F34="",H34="",J34=""),"There are blank boxes",IF(OR(F34&lt;0,H34&lt;0,J34&lt;0),"There are negative staff numbers",""))</f>
        <v/>
      </c>
    </row>
    <row r="35" spans="1:15" ht="15.9" customHeight="1" x14ac:dyDescent="0.5">
      <c r="A35" s="14"/>
      <c r="B35" s="96"/>
      <c r="C35" s="108"/>
      <c r="D35" s="30" t="s">
        <v>23</v>
      </c>
      <c r="E35" s="30" t="s">
        <v>22</v>
      </c>
      <c r="F35" s="31">
        <v>0</v>
      </c>
      <c r="G35" s="37" t="str">
        <f t="shared" si="5"/>
        <v/>
      </c>
      <c r="H35" s="31">
        <v>0</v>
      </c>
      <c r="I35" s="37" t="str">
        <f t="shared" si="6"/>
        <v/>
      </c>
      <c r="J35" s="31">
        <v>0</v>
      </c>
      <c r="K35" s="37" t="str">
        <f t="shared" si="7"/>
        <v/>
      </c>
      <c r="L35" s="38">
        <f t="shared" ref="L35:L58" si="9">IF(OR(F35="",H35="",J35=""),"",SUM(F35,H35,J35))</f>
        <v>0</v>
      </c>
      <c r="M35" s="73"/>
      <c r="N35" s="21"/>
      <c r="O35" s="83" t="str">
        <f t="shared" si="8"/>
        <v/>
      </c>
    </row>
    <row r="36" spans="1:15" ht="15.9" customHeight="1" x14ac:dyDescent="0.5">
      <c r="A36" s="14"/>
      <c r="B36" s="96"/>
      <c r="C36" s="108"/>
      <c r="D36" s="30" t="s">
        <v>24</v>
      </c>
      <c r="E36" s="30" t="s">
        <v>22</v>
      </c>
      <c r="F36" s="31">
        <v>0</v>
      </c>
      <c r="G36" s="37" t="str">
        <f t="shared" si="5"/>
        <v/>
      </c>
      <c r="H36" s="31">
        <v>0</v>
      </c>
      <c r="I36" s="37" t="str">
        <f t="shared" si="6"/>
        <v/>
      </c>
      <c r="J36" s="31">
        <v>0</v>
      </c>
      <c r="K36" s="37" t="str">
        <f t="shared" si="7"/>
        <v/>
      </c>
      <c r="L36" s="38">
        <f t="shared" si="9"/>
        <v>0</v>
      </c>
      <c r="M36" s="73"/>
      <c r="N36" s="21"/>
      <c r="O36" s="83" t="str">
        <f t="shared" si="8"/>
        <v/>
      </c>
    </row>
    <row r="37" spans="1:15" ht="15.9" customHeight="1" x14ac:dyDescent="0.5">
      <c r="A37" s="14"/>
      <c r="B37" s="96"/>
      <c r="C37" s="108"/>
      <c r="D37" s="30" t="s">
        <v>25</v>
      </c>
      <c r="E37" s="30" t="s">
        <v>22</v>
      </c>
      <c r="F37" s="31">
        <v>33</v>
      </c>
      <c r="G37" s="37">
        <f t="shared" si="5"/>
        <v>4.6610169491525424E-2</v>
      </c>
      <c r="H37" s="31">
        <v>537</v>
      </c>
      <c r="I37" s="37">
        <f t="shared" si="6"/>
        <v>0.75847457627118642</v>
      </c>
      <c r="J37" s="31">
        <v>138</v>
      </c>
      <c r="K37" s="37">
        <f t="shared" si="7"/>
        <v>0.19491525423728814</v>
      </c>
      <c r="L37" s="38">
        <f t="shared" si="9"/>
        <v>708</v>
      </c>
      <c r="M37" s="73"/>
      <c r="N37" s="21"/>
      <c r="O37" s="83" t="str">
        <f t="shared" si="8"/>
        <v/>
      </c>
    </row>
    <row r="38" spans="1:15" ht="15.9" customHeight="1" x14ac:dyDescent="0.5">
      <c r="A38" s="14"/>
      <c r="B38" s="96"/>
      <c r="C38" s="108"/>
      <c r="D38" s="30" t="s">
        <v>26</v>
      </c>
      <c r="E38" s="30" t="s">
        <v>22</v>
      </c>
      <c r="F38" s="31">
        <v>22</v>
      </c>
      <c r="G38" s="37">
        <f t="shared" si="5"/>
        <v>4.1666666666666664E-2</v>
      </c>
      <c r="H38" s="31">
        <v>445</v>
      </c>
      <c r="I38" s="37">
        <f t="shared" si="6"/>
        <v>0.84280303030303028</v>
      </c>
      <c r="J38" s="31">
        <v>61</v>
      </c>
      <c r="K38" s="37">
        <f t="shared" si="7"/>
        <v>0.11553030303030302</v>
      </c>
      <c r="L38" s="38">
        <f t="shared" si="9"/>
        <v>528</v>
      </c>
      <c r="M38" s="73"/>
      <c r="N38" s="21"/>
      <c r="O38" s="83" t="str">
        <f t="shared" si="8"/>
        <v/>
      </c>
    </row>
    <row r="39" spans="1:15" ht="15.9" customHeight="1" x14ac:dyDescent="0.5">
      <c r="A39" s="14"/>
      <c r="B39" s="96"/>
      <c r="C39" s="108"/>
      <c r="D39" s="30" t="s">
        <v>27</v>
      </c>
      <c r="E39" s="30" t="s">
        <v>22</v>
      </c>
      <c r="F39" s="31">
        <v>57</v>
      </c>
      <c r="G39" s="37">
        <f t="shared" si="5"/>
        <v>7.8729281767955794E-2</v>
      </c>
      <c r="H39" s="31">
        <v>596</v>
      </c>
      <c r="I39" s="37">
        <f t="shared" si="6"/>
        <v>0.82320441988950277</v>
      </c>
      <c r="J39" s="31">
        <v>71</v>
      </c>
      <c r="K39" s="37">
        <f t="shared" si="7"/>
        <v>9.8066298342541436E-2</v>
      </c>
      <c r="L39" s="38">
        <f t="shared" si="9"/>
        <v>724</v>
      </c>
      <c r="M39" s="73"/>
      <c r="N39" s="21"/>
      <c r="O39" s="83" t="str">
        <f t="shared" si="8"/>
        <v/>
      </c>
    </row>
    <row r="40" spans="1:15" ht="15.9" customHeight="1" x14ac:dyDescent="0.5">
      <c r="A40" s="14"/>
      <c r="B40" s="96"/>
      <c r="C40" s="108"/>
      <c r="D40" s="30" t="s">
        <v>28</v>
      </c>
      <c r="E40" s="30" t="s">
        <v>22</v>
      </c>
      <c r="F40" s="31">
        <v>72</v>
      </c>
      <c r="G40" s="37">
        <f t="shared" si="5"/>
        <v>6.9431051108968175E-2</v>
      </c>
      <c r="H40" s="31">
        <v>882</v>
      </c>
      <c r="I40" s="37">
        <f t="shared" si="6"/>
        <v>0.85053037608486015</v>
      </c>
      <c r="J40" s="31">
        <v>83</v>
      </c>
      <c r="K40" s="37">
        <f t="shared" si="7"/>
        <v>8.0038572806171646E-2</v>
      </c>
      <c r="L40" s="38">
        <f t="shared" si="9"/>
        <v>1037</v>
      </c>
      <c r="M40" s="73"/>
      <c r="N40" s="21"/>
      <c r="O40" s="83" t="str">
        <f t="shared" si="8"/>
        <v/>
      </c>
    </row>
    <row r="41" spans="1:15" ht="15.9" customHeight="1" x14ac:dyDescent="0.5">
      <c r="A41" s="14"/>
      <c r="B41" s="96"/>
      <c r="C41" s="108"/>
      <c r="D41" s="30" t="s">
        <v>29</v>
      </c>
      <c r="E41" s="30" t="s">
        <v>22</v>
      </c>
      <c r="F41" s="31">
        <v>53</v>
      </c>
      <c r="G41" s="37">
        <f t="shared" si="5"/>
        <v>5.7235421166306692E-2</v>
      </c>
      <c r="H41" s="31">
        <v>788</v>
      </c>
      <c r="I41" s="37">
        <f t="shared" si="6"/>
        <v>0.85097192224622031</v>
      </c>
      <c r="J41" s="31">
        <v>85</v>
      </c>
      <c r="K41" s="37">
        <f t="shared" si="7"/>
        <v>9.1792656587473001E-2</v>
      </c>
      <c r="L41" s="38">
        <f t="shared" si="9"/>
        <v>926</v>
      </c>
      <c r="M41" s="73"/>
      <c r="N41" s="21"/>
      <c r="O41" s="83" t="str">
        <f t="shared" si="8"/>
        <v/>
      </c>
    </row>
    <row r="42" spans="1:15" ht="15.9" customHeight="1" x14ac:dyDescent="0.5">
      <c r="A42" s="14"/>
      <c r="B42" s="96"/>
      <c r="C42" s="108"/>
      <c r="D42" s="30" t="s">
        <v>30</v>
      </c>
      <c r="E42" s="30" t="s">
        <v>22</v>
      </c>
      <c r="F42" s="31">
        <v>17</v>
      </c>
      <c r="G42" s="37">
        <f t="shared" si="5"/>
        <v>4.1871921182266007E-2</v>
      </c>
      <c r="H42" s="31">
        <v>350</v>
      </c>
      <c r="I42" s="37">
        <f t="shared" si="6"/>
        <v>0.86206896551724133</v>
      </c>
      <c r="J42" s="31">
        <v>39</v>
      </c>
      <c r="K42" s="37">
        <f t="shared" si="7"/>
        <v>9.6059113300492605E-2</v>
      </c>
      <c r="L42" s="38">
        <f t="shared" si="9"/>
        <v>406</v>
      </c>
      <c r="M42" s="73"/>
      <c r="N42" s="21"/>
      <c r="O42" s="83" t="str">
        <f t="shared" si="8"/>
        <v/>
      </c>
    </row>
    <row r="43" spans="1:15" ht="15.9" customHeight="1" x14ac:dyDescent="0.5">
      <c r="A43" s="14"/>
      <c r="B43" s="96"/>
      <c r="C43" s="108"/>
      <c r="D43" s="30" t="s">
        <v>31</v>
      </c>
      <c r="E43" s="30" t="s">
        <v>22</v>
      </c>
      <c r="F43" s="31">
        <v>4</v>
      </c>
      <c r="G43" s="37">
        <f t="shared" si="5"/>
        <v>3.3613445378151259E-2</v>
      </c>
      <c r="H43" s="31">
        <v>101</v>
      </c>
      <c r="I43" s="37">
        <f t="shared" si="6"/>
        <v>0.84873949579831931</v>
      </c>
      <c r="J43" s="31">
        <v>14</v>
      </c>
      <c r="K43" s="37">
        <f t="shared" si="7"/>
        <v>0.11764705882352941</v>
      </c>
      <c r="L43" s="38">
        <f t="shared" si="9"/>
        <v>119</v>
      </c>
      <c r="M43" s="73"/>
      <c r="N43" s="21"/>
      <c r="O43" s="83" t="str">
        <f t="shared" si="8"/>
        <v/>
      </c>
    </row>
    <row r="44" spans="1:15" ht="15.9" customHeight="1" x14ac:dyDescent="0.5">
      <c r="A44" s="14"/>
      <c r="B44" s="96"/>
      <c r="C44" s="108"/>
      <c r="D44" s="30" t="s">
        <v>32</v>
      </c>
      <c r="E44" s="30" t="s">
        <v>22</v>
      </c>
      <c r="F44" s="31">
        <v>1</v>
      </c>
      <c r="G44" s="37">
        <f t="shared" si="5"/>
        <v>1.6949152542372881E-2</v>
      </c>
      <c r="H44" s="31">
        <v>42</v>
      </c>
      <c r="I44" s="37">
        <f t="shared" si="6"/>
        <v>0.71186440677966101</v>
      </c>
      <c r="J44" s="31">
        <v>16</v>
      </c>
      <c r="K44" s="37">
        <f t="shared" si="7"/>
        <v>0.2711864406779661</v>
      </c>
      <c r="L44" s="38">
        <f t="shared" si="9"/>
        <v>59</v>
      </c>
      <c r="M44" s="73"/>
      <c r="N44" s="21"/>
      <c r="O44" s="83" t="str">
        <f t="shared" si="8"/>
        <v/>
      </c>
    </row>
    <row r="45" spans="1:15" ht="15.9" customHeight="1" x14ac:dyDescent="0.5">
      <c r="A45" s="14"/>
      <c r="B45" s="96"/>
      <c r="C45" s="108"/>
      <c r="D45" s="30" t="s">
        <v>33</v>
      </c>
      <c r="E45" s="30" t="s">
        <v>22</v>
      </c>
      <c r="F45" s="31">
        <v>0</v>
      </c>
      <c r="G45" s="37">
        <f t="shared" si="5"/>
        <v>0</v>
      </c>
      <c r="H45" s="31">
        <v>7</v>
      </c>
      <c r="I45" s="37">
        <f t="shared" si="6"/>
        <v>0.58333333333333337</v>
      </c>
      <c r="J45" s="31">
        <v>5</v>
      </c>
      <c r="K45" s="37">
        <f t="shared" si="7"/>
        <v>0.41666666666666669</v>
      </c>
      <c r="L45" s="38">
        <f t="shared" si="9"/>
        <v>12</v>
      </c>
      <c r="M45" s="73"/>
      <c r="N45" s="21"/>
      <c r="O45" s="83" t="str">
        <f t="shared" si="8"/>
        <v/>
      </c>
    </row>
    <row r="46" spans="1:15" ht="15.9" customHeight="1" x14ac:dyDescent="0.5">
      <c r="A46" s="14"/>
      <c r="B46" s="96"/>
      <c r="C46" s="108"/>
      <c r="D46" s="30" t="s">
        <v>34</v>
      </c>
      <c r="E46" s="30" t="s">
        <v>22</v>
      </c>
      <c r="F46" s="31">
        <v>1</v>
      </c>
      <c r="G46" s="37">
        <f t="shared" si="5"/>
        <v>0.2</v>
      </c>
      <c r="H46" s="31">
        <v>4</v>
      </c>
      <c r="I46" s="37">
        <f t="shared" si="6"/>
        <v>0.8</v>
      </c>
      <c r="J46" s="31">
        <v>0</v>
      </c>
      <c r="K46" s="37">
        <f t="shared" si="7"/>
        <v>0</v>
      </c>
      <c r="L46" s="38">
        <f t="shared" si="9"/>
        <v>5</v>
      </c>
      <c r="M46" s="73"/>
      <c r="N46" s="21"/>
      <c r="O46" s="83" t="str">
        <f t="shared" si="8"/>
        <v/>
      </c>
    </row>
    <row r="47" spans="1:15" ht="15.9" customHeight="1" x14ac:dyDescent="0.5">
      <c r="A47" s="14"/>
      <c r="B47" s="96"/>
      <c r="C47" s="108"/>
      <c r="D47" s="39" t="s">
        <v>35</v>
      </c>
      <c r="E47" s="39" t="s">
        <v>22</v>
      </c>
      <c r="F47" s="85">
        <v>0</v>
      </c>
      <c r="G47" s="89" t="str">
        <f t="shared" ref="G47:G53" si="10">IF(OR(F47="", $L47="", $L47=0),"",F47/$L47)</f>
        <v/>
      </c>
      <c r="H47" s="85">
        <v>0</v>
      </c>
      <c r="I47" s="89" t="str">
        <f t="shared" ref="I47:I53" si="11">IF(OR(H47="", $L47="", $L47=0),"",H47/$L47)</f>
        <v/>
      </c>
      <c r="J47" s="85">
        <v>0</v>
      </c>
      <c r="K47" s="89" t="str">
        <f t="shared" ref="K47:K53" si="12">IF(OR(J47="", $L47="", $L47=0),"",J47/$L47)</f>
        <v/>
      </c>
      <c r="L47" s="90">
        <f t="shared" ref="L47:L53" si="13">IF(OR(F47="",H47="",J47=""),"",SUM(F47,H47,J47))</f>
        <v>0</v>
      </c>
      <c r="M47" s="88"/>
      <c r="N47" s="21"/>
      <c r="O47" s="83" t="str">
        <f t="shared" si="8"/>
        <v/>
      </c>
    </row>
    <row r="48" spans="1:15" ht="15.9" customHeight="1" x14ac:dyDescent="0.5">
      <c r="A48" s="14"/>
      <c r="B48" s="96"/>
      <c r="C48" s="108"/>
      <c r="D48" s="39" t="s">
        <v>94</v>
      </c>
      <c r="E48" s="39" t="s">
        <v>22</v>
      </c>
      <c r="F48" s="85">
        <v>0</v>
      </c>
      <c r="G48" s="86" t="str">
        <f t="shared" si="10"/>
        <v/>
      </c>
      <c r="H48" s="85">
        <v>0</v>
      </c>
      <c r="I48" s="86" t="str">
        <f t="shared" si="11"/>
        <v/>
      </c>
      <c r="J48" s="85">
        <v>0</v>
      </c>
      <c r="K48" s="86" t="str">
        <f t="shared" si="12"/>
        <v/>
      </c>
      <c r="L48" s="87">
        <f t="shared" si="13"/>
        <v>0</v>
      </c>
      <c r="M48" s="88"/>
      <c r="N48" s="21"/>
      <c r="O48" s="83" t="str">
        <f t="shared" si="8"/>
        <v/>
      </c>
    </row>
    <row r="49" spans="1:15" ht="15.9" customHeight="1" x14ac:dyDescent="0.5">
      <c r="A49" s="14"/>
      <c r="B49" s="96"/>
      <c r="C49" s="108"/>
      <c r="D49" s="39" t="s">
        <v>99</v>
      </c>
      <c r="E49" s="39" t="s">
        <v>45</v>
      </c>
      <c r="F49" s="87">
        <f>IF(OR(F34="",F35="",F36="",F37="",F38=""),"",SUM(F34:F38))</f>
        <v>55</v>
      </c>
      <c r="G49" s="86">
        <f t="shared" si="10"/>
        <v>4.4498381877022652E-2</v>
      </c>
      <c r="H49" s="87">
        <f>IF(OR(H34="",H35="",H36="",H37="",H38=""),"",SUM(H34:H38))</f>
        <v>982</v>
      </c>
      <c r="I49" s="86">
        <f t="shared" si="11"/>
        <v>0.79449838187702271</v>
      </c>
      <c r="J49" s="87">
        <f>IF(OR(J34="",J35="",J36="",J37="",J38=""),"",SUM(J34:J38))</f>
        <v>199</v>
      </c>
      <c r="K49" s="86">
        <f t="shared" si="12"/>
        <v>0.1610032362459547</v>
      </c>
      <c r="L49" s="87">
        <f t="shared" si="13"/>
        <v>1236</v>
      </c>
      <c r="M49" s="88"/>
      <c r="N49" s="21"/>
      <c r="O49" s="83"/>
    </row>
    <row r="50" spans="1:15" ht="15.9" customHeight="1" x14ac:dyDescent="0.5">
      <c r="A50" s="14"/>
      <c r="B50" s="96"/>
      <c r="C50" s="108"/>
      <c r="D50" s="39" t="s">
        <v>98</v>
      </c>
      <c r="E50" s="39" t="s">
        <v>45</v>
      </c>
      <c r="F50" s="87">
        <f>IF(OR(F39="",F40="",F41="",),"",SUM(F39:F41))</f>
        <v>182</v>
      </c>
      <c r="G50" s="86">
        <f t="shared" si="10"/>
        <v>6.773353181987346E-2</v>
      </c>
      <c r="H50" s="87">
        <f>IF(OR(H39="",H40="",H41="",),"",SUM(H39:H41))</f>
        <v>2266</v>
      </c>
      <c r="I50" s="86">
        <f t="shared" si="11"/>
        <v>0.84331968738369933</v>
      </c>
      <c r="J50" s="87">
        <f>IF(OR(J39="",J40="",J41="",),"",SUM(J39:J41))</f>
        <v>239</v>
      </c>
      <c r="K50" s="86">
        <f t="shared" si="12"/>
        <v>8.8946780796427247E-2</v>
      </c>
      <c r="L50" s="87">
        <f t="shared" si="13"/>
        <v>2687</v>
      </c>
      <c r="M50" s="88"/>
      <c r="N50" s="21"/>
      <c r="O50" s="83"/>
    </row>
    <row r="51" spans="1:15" ht="15.9" customHeight="1" x14ac:dyDescent="0.5">
      <c r="A51" s="14"/>
      <c r="B51" s="96"/>
      <c r="C51" s="108"/>
      <c r="D51" s="39" t="s">
        <v>97</v>
      </c>
      <c r="E51" s="39" t="s">
        <v>45</v>
      </c>
      <c r="F51" s="87">
        <f>IF(OR(F42="",F43=""),"",SUM(F42:F43))</f>
        <v>21</v>
      </c>
      <c r="G51" s="86">
        <f t="shared" si="10"/>
        <v>0.04</v>
      </c>
      <c r="H51" s="87">
        <f>IF(OR(H42="",H43=""),"",SUM(H42:H43))</f>
        <v>451</v>
      </c>
      <c r="I51" s="86">
        <f t="shared" si="11"/>
        <v>0.85904761904761906</v>
      </c>
      <c r="J51" s="87">
        <f>IF(OR(J42="",J43=""),"",SUM(J42:J43))</f>
        <v>53</v>
      </c>
      <c r="K51" s="86">
        <f t="shared" si="12"/>
        <v>0.10095238095238095</v>
      </c>
      <c r="L51" s="87">
        <f t="shared" si="13"/>
        <v>525</v>
      </c>
      <c r="M51" s="88"/>
      <c r="N51" s="21"/>
      <c r="O51" s="83"/>
    </row>
    <row r="52" spans="1:15" ht="15.9" customHeight="1" x14ac:dyDescent="0.5">
      <c r="A52" s="14"/>
      <c r="B52" s="96"/>
      <c r="C52" s="108"/>
      <c r="D52" s="39" t="s">
        <v>100</v>
      </c>
      <c r="E52" s="39" t="s">
        <v>45</v>
      </c>
      <c r="F52" s="87">
        <f>IF(OR(F44="",F45="",F46="",F47=""),"",SUM(F44:F47))</f>
        <v>2</v>
      </c>
      <c r="G52" s="86">
        <f t="shared" si="10"/>
        <v>2.6315789473684209E-2</v>
      </c>
      <c r="H52" s="87">
        <f>IF(OR(H44="",H45="",H46="",H47=""),"",SUM(H44:H47))</f>
        <v>53</v>
      </c>
      <c r="I52" s="86">
        <f t="shared" si="11"/>
        <v>0.69736842105263153</v>
      </c>
      <c r="J52" s="87">
        <f>IF(OR(J44="",J45="",J46="",J47=""),"",SUM(J44:J47))</f>
        <v>21</v>
      </c>
      <c r="K52" s="86">
        <f t="shared" si="12"/>
        <v>0.27631578947368424</v>
      </c>
      <c r="L52" s="87">
        <f t="shared" si="13"/>
        <v>76</v>
      </c>
      <c r="M52" s="88"/>
      <c r="N52" s="21"/>
      <c r="O52" s="83"/>
    </row>
    <row r="53" spans="1:15" ht="15.9" customHeight="1" thickBot="1" x14ac:dyDescent="0.55000000000000004">
      <c r="A53" s="14"/>
      <c r="B53" s="96"/>
      <c r="C53" s="108"/>
      <c r="D53" s="34" t="s">
        <v>95</v>
      </c>
      <c r="E53" s="34" t="s">
        <v>45</v>
      </c>
      <c r="F53" s="36">
        <f>IF(OR(F48="",F49="",F50="",F51="",F52=""),"",SUM(F34:F48))</f>
        <v>260</v>
      </c>
      <c r="G53" s="35">
        <f t="shared" si="10"/>
        <v>5.7471264367816091E-2</v>
      </c>
      <c r="H53" s="36">
        <f>IF(OR(H48="",H49="",H50="",H51="",H52=""),"",SUM(H34:H48))</f>
        <v>3752</v>
      </c>
      <c r="I53" s="35">
        <f t="shared" si="11"/>
        <v>0.82935455349248455</v>
      </c>
      <c r="J53" s="36">
        <f>IF(OR(J48="",J49="",J50="",J51="",J52=""),"",SUM(J34:J48))</f>
        <v>512</v>
      </c>
      <c r="K53" s="35">
        <f t="shared" si="12"/>
        <v>0.11317418213969938</v>
      </c>
      <c r="L53" s="36">
        <f t="shared" si="13"/>
        <v>4524</v>
      </c>
      <c r="M53" s="74"/>
      <c r="N53" s="21"/>
      <c r="O53" s="83"/>
    </row>
    <row r="54" spans="1:15" ht="15.9" customHeight="1" thickTop="1" x14ac:dyDescent="0.5">
      <c r="A54" s="14"/>
      <c r="B54" s="96"/>
      <c r="C54" s="108"/>
      <c r="D54" s="40" t="s">
        <v>37</v>
      </c>
      <c r="E54" s="40" t="s">
        <v>22</v>
      </c>
      <c r="F54" s="41">
        <v>4</v>
      </c>
      <c r="G54" s="42">
        <f t="shared" si="5"/>
        <v>1.834862385321101E-2</v>
      </c>
      <c r="H54" s="41">
        <v>172</v>
      </c>
      <c r="I54" s="42">
        <f t="shared" si="6"/>
        <v>0.78899082568807344</v>
      </c>
      <c r="J54" s="41">
        <v>42</v>
      </c>
      <c r="K54" s="42">
        <f t="shared" si="7"/>
        <v>0.19266055045871561</v>
      </c>
      <c r="L54" s="43">
        <f t="shared" si="9"/>
        <v>218</v>
      </c>
      <c r="M54" s="75"/>
      <c r="N54" s="21"/>
      <c r="O54" s="83" t="str">
        <f t="shared" ref="O54:O56" si="14">IF(OR(F54="",H54="",J54=""),"There are blank boxes",IF(OR(F54&lt;0,H54&lt;0,J54&lt;0),"There are negative staff numbers",""))</f>
        <v/>
      </c>
    </row>
    <row r="55" spans="1:15" ht="15.9" customHeight="1" x14ac:dyDescent="0.5">
      <c r="A55" s="14"/>
      <c r="B55" s="96"/>
      <c r="C55" s="108"/>
      <c r="D55" s="30" t="s">
        <v>38</v>
      </c>
      <c r="E55" s="30" t="s">
        <v>22</v>
      </c>
      <c r="F55" s="31">
        <v>1</v>
      </c>
      <c r="G55" s="37">
        <f t="shared" si="5"/>
        <v>1.1764705882352941E-2</v>
      </c>
      <c r="H55" s="31">
        <v>71</v>
      </c>
      <c r="I55" s="37">
        <f t="shared" si="6"/>
        <v>0.83529411764705885</v>
      </c>
      <c r="J55" s="31">
        <v>13</v>
      </c>
      <c r="K55" s="37">
        <f t="shared" si="7"/>
        <v>0.15294117647058825</v>
      </c>
      <c r="L55" s="38">
        <f t="shared" si="9"/>
        <v>85</v>
      </c>
      <c r="M55" s="73"/>
      <c r="N55" s="21"/>
      <c r="O55" s="83" t="str">
        <f t="shared" si="14"/>
        <v/>
      </c>
    </row>
    <row r="56" spans="1:15" ht="15.9" customHeight="1" x14ac:dyDescent="0.5">
      <c r="A56" s="14"/>
      <c r="B56" s="96"/>
      <c r="C56" s="108"/>
      <c r="D56" s="30" t="s">
        <v>39</v>
      </c>
      <c r="E56" s="30" t="s">
        <v>22</v>
      </c>
      <c r="F56" s="31">
        <v>6</v>
      </c>
      <c r="G56" s="37">
        <f t="shared" si="5"/>
        <v>0.6</v>
      </c>
      <c r="H56" s="31">
        <v>2</v>
      </c>
      <c r="I56" s="37">
        <f t="shared" si="6"/>
        <v>0.2</v>
      </c>
      <c r="J56" s="31">
        <v>2</v>
      </c>
      <c r="K56" s="37">
        <f t="shared" si="7"/>
        <v>0.2</v>
      </c>
      <c r="L56" s="38">
        <f t="shared" si="9"/>
        <v>10</v>
      </c>
      <c r="M56" s="73"/>
      <c r="N56" s="21"/>
      <c r="O56" s="83" t="str">
        <f t="shared" si="14"/>
        <v/>
      </c>
    </row>
    <row r="57" spans="1:15" ht="15.9" customHeight="1" x14ac:dyDescent="0.5">
      <c r="A57" s="14"/>
      <c r="B57" s="96"/>
      <c r="C57" s="108"/>
      <c r="D57" s="30" t="s">
        <v>101</v>
      </c>
      <c r="E57" s="44" t="s">
        <v>45</v>
      </c>
      <c r="F57" s="76">
        <f>IF(OR(F54="",F55="",F56=""),"",SUM(F54:F56))</f>
        <v>11</v>
      </c>
      <c r="G57" s="37">
        <f>IF(OR(F57="", $L57="", $L57=0),"",F57/$L57)</f>
        <v>3.5143769968051117E-2</v>
      </c>
      <c r="H57" s="76">
        <f>IF(OR(H54="",H55="",H56=""),"",SUM(H54:H56))</f>
        <v>245</v>
      </c>
      <c r="I57" s="37">
        <f t="shared" si="6"/>
        <v>0.78274760383386577</v>
      </c>
      <c r="J57" s="76">
        <f>IF(OR(J54="",J55="",J56=""),"",SUM(J54:J56))</f>
        <v>57</v>
      </c>
      <c r="K57" s="37">
        <f t="shared" si="7"/>
        <v>0.18210862619808307</v>
      </c>
      <c r="L57" s="76">
        <f t="shared" si="9"/>
        <v>313</v>
      </c>
      <c r="M57" s="73"/>
      <c r="N57" s="21"/>
      <c r="O57" s="83"/>
    </row>
    <row r="58" spans="1:15" ht="15.9" customHeight="1" x14ac:dyDescent="0.5">
      <c r="A58" s="14"/>
      <c r="B58" s="96"/>
      <c r="C58" s="108"/>
      <c r="D58" s="44" t="s">
        <v>47</v>
      </c>
      <c r="E58" s="44" t="s">
        <v>45</v>
      </c>
      <c r="F58" s="76">
        <f>IF(OR(F32="",F53="",F57=""),"",F32+F53+F57)</f>
        <v>383</v>
      </c>
      <c r="G58" s="37">
        <f t="shared" si="5"/>
        <v>6.0977551345327174E-2</v>
      </c>
      <c r="H58" s="76">
        <f>IF(OR(H32="",H53="",H57=""),"",H32+H53+H57)</f>
        <v>5170</v>
      </c>
      <c r="I58" s="37">
        <f t="shared" si="5"/>
        <v>0.82311733800350262</v>
      </c>
      <c r="J58" s="76">
        <f>IF(OR(J32="",J53="",J57=""),"",J32+J53+J57)</f>
        <v>728</v>
      </c>
      <c r="K58" s="37">
        <f t="shared" si="5"/>
        <v>0.11590511065117019</v>
      </c>
      <c r="L58" s="76">
        <f t="shared" si="9"/>
        <v>6281</v>
      </c>
      <c r="M58" s="73"/>
      <c r="N58" s="21"/>
      <c r="O58" s="83"/>
    </row>
    <row r="59" spans="1:15" ht="38.4" customHeight="1" x14ac:dyDescent="0.5">
      <c r="A59" s="14"/>
      <c r="B59" s="109">
        <v>2</v>
      </c>
      <c r="C59" s="110" t="s">
        <v>40</v>
      </c>
      <c r="D59" s="44" t="s">
        <v>41</v>
      </c>
      <c r="E59" s="44" t="s">
        <v>22</v>
      </c>
      <c r="F59" s="31">
        <v>373</v>
      </c>
      <c r="G59" s="45"/>
      <c r="H59" s="31">
        <v>4811</v>
      </c>
      <c r="I59" s="45"/>
      <c r="J59" s="31">
        <v>167</v>
      </c>
      <c r="K59" s="45"/>
      <c r="L59" s="45"/>
      <c r="M59" s="73"/>
      <c r="N59" s="21"/>
      <c r="O59" s="83" t="str">
        <f t="shared" ref="O59" si="15">IF(OR(F59="",H59="",J59=""),"There are blank boxes",IF(OR(F59&lt;0,H59&lt;0,J59&lt;0),"There are negative staff numbers",""))</f>
        <v/>
      </c>
    </row>
    <row r="60" spans="1:15" ht="40.950000000000003" customHeight="1" x14ac:dyDescent="0.5">
      <c r="A60" s="14"/>
      <c r="B60" s="109"/>
      <c r="C60" s="110"/>
      <c r="D60" s="44" t="s">
        <v>42</v>
      </c>
      <c r="E60" s="44" t="s">
        <v>22</v>
      </c>
      <c r="F60" s="31">
        <v>77</v>
      </c>
      <c r="G60" s="45"/>
      <c r="H60" s="31">
        <v>1083</v>
      </c>
      <c r="I60" s="45"/>
      <c r="J60" s="31">
        <v>70</v>
      </c>
      <c r="K60" s="45"/>
      <c r="L60" s="45"/>
      <c r="M60" s="73"/>
      <c r="N60" s="21"/>
      <c r="O60" s="83" t="str">
        <f>IF(OR(F60="",H60="",J60=""),"There are blank boxes",IF(OR(F60&lt;0,H60&lt;0,J60&lt;0),"There are negative staff numbers",IF(OR(F60&gt;F59,H60&gt;H59,J60&gt;J59),"There cannot be more appointments than applicants","")))</f>
        <v/>
      </c>
    </row>
    <row r="61" spans="1:15" ht="43.2" customHeight="1" x14ac:dyDescent="0.5">
      <c r="A61" s="14"/>
      <c r="B61" s="109"/>
      <c r="C61" s="110"/>
      <c r="D61" s="44" t="s">
        <v>43</v>
      </c>
      <c r="E61" s="44" t="s">
        <v>3</v>
      </c>
      <c r="F61" s="46">
        <f>(IF(OR(F59="",F60=""),"",IF(F59=0,0,F60/F59)))</f>
        <v>0.2064343163538874</v>
      </c>
      <c r="G61" s="45"/>
      <c r="H61" s="46">
        <f>(IF(OR(H59="",H60=""),"",IF(H59=0,0,H60/H59)))</f>
        <v>0.22510912492205362</v>
      </c>
      <c r="I61" s="45"/>
      <c r="J61" s="46">
        <f>(IF(OR(J59="",J60=""),"",IF(J59=0,0,J60/J59)))</f>
        <v>0.41916167664670656</v>
      </c>
      <c r="K61" s="45"/>
      <c r="L61" s="45"/>
      <c r="M61" s="73"/>
      <c r="N61" s="21"/>
      <c r="O61" s="83"/>
    </row>
    <row r="62" spans="1:15" ht="78" customHeight="1" x14ac:dyDescent="0.5">
      <c r="A62" s="14"/>
      <c r="B62" s="109"/>
      <c r="C62" s="110"/>
      <c r="D62" s="44" t="s">
        <v>44</v>
      </c>
      <c r="E62" s="44" t="s">
        <v>45</v>
      </c>
      <c r="F62" s="46">
        <f>(IF(OR(F61="",F61=0,H61=""),"",H61/F61))</f>
        <v>1.090463683063974</v>
      </c>
      <c r="G62" s="45"/>
      <c r="H62" s="45"/>
      <c r="I62" s="45"/>
      <c r="J62" s="45"/>
      <c r="K62" s="45"/>
      <c r="L62" s="45"/>
      <c r="M62" s="48" t="s">
        <v>46</v>
      </c>
      <c r="N62" s="21"/>
      <c r="O62" s="83"/>
    </row>
    <row r="63" spans="1:15" ht="34.950000000000003" customHeight="1" x14ac:dyDescent="0.5">
      <c r="A63" s="14"/>
      <c r="B63" s="109">
        <v>3</v>
      </c>
      <c r="C63" s="110" t="s">
        <v>103</v>
      </c>
      <c r="D63" s="44" t="s">
        <v>76</v>
      </c>
      <c r="E63" s="44" t="s">
        <v>22</v>
      </c>
      <c r="F63" s="31">
        <v>1</v>
      </c>
      <c r="G63" s="45"/>
      <c r="H63" s="31">
        <v>4</v>
      </c>
      <c r="I63" s="47"/>
      <c r="J63" s="31">
        <v>3</v>
      </c>
      <c r="K63" s="45"/>
      <c r="L63" s="45"/>
      <c r="M63" s="73"/>
      <c r="N63" s="21"/>
      <c r="O63" s="83" t="str">
        <f t="shared" ref="O63" si="16">IF(OR(F63="",H63="",J63=""),"There are blank boxes",IF(OR(F63&lt;0,H63&lt;0,J63&lt;0),"There are negative staff numbers",""))</f>
        <v/>
      </c>
    </row>
    <row r="64" spans="1:15" ht="42" customHeight="1" x14ac:dyDescent="0.5">
      <c r="A64" s="14"/>
      <c r="B64" s="109"/>
      <c r="C64" s="110"/>
      <c r="D64" s="44" t="s">
        <v>48</v>
      </c>
      <c r="E64" s="44" t="s">
        <v>3</v>
      </c>
      <c r="F64" s="46">
        <f>(IF(OR(F63="",F58="",F58=0),"",F63/F58))</f>
        <v>2.6109660574412533E-3</v>
      </c>
      <c r="G64" s="45"/>
      <c r="H64" s="46">
        <f>(IF(OR(H63="",H58="",H58=0),"",H63/H58))</f>
        <v>7.7369439071566729E-4</v>
      </c>
      <c r="I64" s="47"/>
      <c r="J64" s="46">
        <f>(IF(OR(J63="",J58="",J58=0),"",J63/J58))</f>
        <v>4.120879120879121E-3</v>
      </c>
      <c r="K64" s="45"/>
      <c r="L64" s="45"/>
      <c r="M64" s="73"/>
      <c r="N64" s="21"/>
      <c r="O64" s="83"/>
    </row>
    <row r="65" spans="1:15" ht="82.2" customHeight="1" x14ac:dyDescent="0.5">
      <c r="A65" s="14"/>
      <c r="B65" s="109"/>
      <c r="C65" s="110"/>
      <c r="D65" s="44" t="s">
        <v>49</v>
      </c>
      <c r="E65" s="44" t="s">
        <v>3</v>
      </c>
      <c r="F65" s="46">
        <f>IF(OR(H64="", F64=""),"",F64/H64)</f>
        <v>3.3746736292428201</v>
      </c>
      <c r="G65" s="45"/>
      <c r="H65" s="47"/>
      <c r="I65" s="47"/>
      <c r="J65" s="47"/>
      <c r="K65" s="45"/>
      <c r="L65" s="45"/>
      <c r="M65" s="48" t="s">
        <v>50</v>
      </c>
      <c r="N65" s="21"/>
      <c r="O65" s="83"/>
    </row>
    <row r="66" spans="1:15" ht="48" customHeight="1" x14ac:dyDescent="0.5">
      <c r="A66" s="14"/>
      <c r="B66" s="91"/>
      <c r="C66" s="111" t="s">
        <v>104</v>
      </c>
      <c r="D66" s="112"/>
      <c r="E66" s="112"/>
      <c r="F66" s="112"/>
      <c r="G66" s="112"/>
      <c r="H66" s="112"/>
      <c r="I66" s="112"/>
      <c r="J66" s="112"/>
      <c r="K66" s="112"/>
      <c r="L66" s="112"/>
      <c r="M66" s="113"/>
      <c r="N66" s="21"/>
      <c r="O66" s="83"/>
    </row>
    <row r="67" spans="1:15" ht="52.2" customHeight="1" x14ac:dyDescent="0.5">
      <c r="A67" s="14"/>
      <c r="B67" s="104">
        <v>4</v>
      </c>
      <c r="C67" s="101" t="s">
        <v>81</v>
      </c>
      <c r="D67" s="59" t="s">
        <v>62</v>
      </c>
      <c r="E67" s="44" t="s">
        <v>73</v>
      </c>
      <c r="F67" s="77">
        <v>0</v>
      </c>
      <c r="G67" s="57"/>
      <c r="H67" s="77">
        <v>0</v>
      </c>
      <c r="I67" s="58"/>
      <c r="J67" s="77">
        <v>0</v>
      </c>
      <c r="K67" s="45"/>
      <c r="L67" s="45"/>
      <c r="M67" s="73" t="s">
        <v>112</v>
      </c>
      <c r="N67" s="21"/>
      <c r="O67" s="83"/>
    </row>
    <row r="68" spans="1:15" ht="43.95" customHeight="1" x14ac:dyDescent="0.5">
      <c r="A68" s="14"/>
      <c r="B68" s="105"/>
      <c r="C68" s="102"/>
      <c r="D68" s="60" t="s">
        <v>63</v>
      </c>
      <c r="E68" s="44" t="s">
        <v>73</v>
      </c>
      <c r="F68" s="77">
        <v>0</v>
      </c>
      <c r="G68" s="57"/>
      <c r="H68" s="77">
        <v>0</v>
      </c>
      <c r="I68" s="58"/>
      <c r="J68" s="77">
        <v>0</v>
      </c>
      <c r="K68" s="45"/>
      <c r="L68" s="45"/>
      <c r="M68" s="73" t="s">
        <v>112</v>
      </c>
      <c r="N68" s="21"/>
      <c r="O68" s="83"/>
    </row>
    <row r="69" spans="1:15" ht="52.2" customHeight="1" x14ac:dyDescent="0.5">
      <c r="A69" s="14"/>
      <c r="B69" s="105"/>
      <c r="C69" s="102"/>
      <c r="D69" s="60" t="s">
        <v>64</v>
      </c>
      <c r="E69" s="44" t="s">
        <v>73</v>
      </c>
      <c r="F69" s="77">
        <v>0</v>
      </c>
      <c r="G69" s="57"/>
      <c r="H69" s="77">
        <v>0</v>
      </c>
      <c r="I69" s="58"/>
      <c r="J69" s="77">
        <v>0</v>
      </c>
      <c r="K69" s="45"/>
      <c r="L69" s="45"/>
      <c r="M69" s="73" t="s">
        <v>112</v>
      </c>
      <c r="N69" s="21"/>
      <c r="O69" s="83"/>
    </row>
    <row r="70" spans="1:15" ht="63" customHeight="1" x14ac:dyDescent="0.5">
      <c r="A70" s="14"/>
      <c r="B70" s="106"/>
      <c r="C70" s="103"/>
      <c r="D70" s="60" t="s">
        <v>65</v>
      </c>
      <c r="E70" s="44" t="s">
        <v>73</v>
      </c>
      <c r="F70" s="77">
        <v>0</v>
      </c>
      <c r="G70" s="57"/>
      <c r="H70" s="77">
        <v>0</v>
      </c>
      <c r="I70" s="58"/>
      <c r="J70" s="77">
        <v>0</v>
      </c>
      <c r="K70" s="45"/>
      <c r="L70" s="45"/>
      <c r="M70" s="73" t="s">
        <v>112</v>
      </c>
      <c r="N70" s="21"/>
      <c r="O70" s="83"/>
    </row>
    <row r="71" spans="1:15" ht="65.25" customHeight="1" x14ac:dyDescent="0.5">
      <c r="A71" s="14"/>
      <c r="B71" s="92">
        <v>5</v>
      </c>
      <c r="C71" s="63" t="s">
        <v>82</v>
      </c>
      <c r="D71" s="60" t="s">
        <v>80</v>
      </c>
      <c r="E71" s="44" t="s">
        <v>73</v>
      </c>
      <c r="F71" s="77">
        <v>0</v>
      </c>
      <c r="G71" s="57"/>
      <c r="H71" s="77">
        <v>0</v>
      </c>
      <c r="I71" s="58"/>
      <c r="J71" s="77">
        <v>0</v>
      </c>
      <c r="K71" s="45"/>
      <c r="L71" s="45"/>
      <c r="M71" s="73" t="s">
        <v>112</v>
      </c>
      <c r="N71" s="21"/>
      <c r="O71" s="83"/>
    </row>
    <row r="72" spans="1:15" ht="66" customHeight="1" x14ac:dyDescent="0.5">
      <c r="A72" s="14"/>
      <c r="B72" s="92">
        <v>6</v>
      </c>
      <c r="C72" s="63" t="s">
        <v>66</v>
      </c>
      <c r="D72" s="60" t="s">
        <v>69</v>
      </c>
      <c r="E72" s="44" t="s">
        <v>73</v>
      </c>
      <c r="F72" s="77">
        <v>0</v>
      </c>
      <c r="G72" s="57"/>
      <c r="H72" s="77">
        <v>0</v>
      </c>
      <c r="I72" s="58"/>
      <c r="J72" s="77">
        <v>0</v>
      </c>
      <c r="K72" s="45"/>
      <c r="L72" s="45"/>
      <c r="M72" s="73" t="s">
        <v>112</v>
      </c>
      <c r="N72" s="21"/>
      <c r="O72" s="83"/>
    </row>
    <row r="73" spans="1:15" ht="62.25" customHeight="1" x14ac:dyDescent="0.5">
      <c r="A73" s="14"/>
      <c r="B73" s="92">
        <v>7</v>
      </c>
      <c r="C73" s="64" t="s">
        <v>67</v>
      </c>
      <c r="D73" s="60" t="s">
        <v>68</v>
      </c>
      <c r="E73" s="44" t="s">
        <v>73</v>
      </c>
      <c r="F73" s="77">
        <v>0</v>
      </c>
      <c r="G73" s="57"/>
      <c r="H73" s="77">
        <v>0</v>
      </c>
      <c r="I73" s="58"/>
      <c r="J73" s="77">
        <v>0</v>
      </c>
      <c r="K73" s="45"/>
      <c r="L73" s="45"/>
      <c r="M73" s="73" t="s">
        <v>112</v>
      </c>
      <c r="N73" s="21"/>
      <c r="O73" s="83"/>
    </row>
    <row r="74" spans="1:15" ht="41.4" x14ac:dyDescent="0.5">
      <c r="A74" s="14"/>
      <c r="B74" s="92">
        <v>8</v>
      </c>
      <c r="C74" s="63" t="s">
        <v>70</v>
      </c>
      <c r="D74" s="60" t="s">
        <v>74</v>
      </c>
      <c r="E74" s="44" t="s">
        <v>73</v>
      </c>
      <c r="F74" s="77">
        <v>0</v>
      </c>
      <c r="G74" s="57"/>
      <c r="H74" s="77">
        <v>0</v>
      </c>
      <c r="I74" s="58"/>
      <c r="J74" s="77">
        <v>0</v>
      </c>
      <c r="K74" s="45"/>
      <c r="L74" s="45"/>
      <c r="M74" s="73" t="s">
        <v>112</v>
      </c>
      <c r="N74" s="21"/>
      <c r="O74" s="83"/>
    </row>
    <row r="75" spans="1:15" ht="51.75" customHeight="1" x14ac:dyDescent="0.5">
      <c r="A75" s="14"/>
      <c r="B75" s="92">
        <v>9</v>
      </c>
      <c r="C75" s="63" t="s">
        <v>71</v>
      </c>
      <c r="D75" s="60" t="s">
        <v>72</v>
      </c>
      <c r="E75" s="44" t="s">
        <v>75</v>
      </c>
      <c r="F75" s="31">
        <v>0</v>
      </c>
      <c r="G75" s="57"/>
      <c r="H75" s="31">
        <v>0</v>
      </c>
      <c r="I75" s="58"/>
      <c r="J75" s="31">
        <v>0</v>
      </c>
      <c r="K75" s="45"/>
      <c r="L75" s="45"/>
      <c r="M75" s="73" t="s">
        <v>112</v>
      </c>
      <c r="N75" s="21"/>
      <c r="O75" s="83"/>
    </row>
    <row r="76" spans="1:15" ht="158.25" customHeight="1" x14ac:dyDescent="0.5">
      <c r="A76" s="14"/>
      <c r="B76" s="49" t="s">
        <v>51</v>
      </c>
      <c r="C76" s="65" t="s">
        <v>83</v>
      </c>
      <c r="D76" s="44" t="s">
        <v>79</v>
      </c>
      <c r="E76" s="44" t="s">
        <v>52</v>
      </c>
      <c r="F76" s="31" t="s">
        <v>111</v>
      </c>
      <c r="G76" s="45"/>
      <c r="H76" s="45"/>
      <c r="I76" s="45"/>
      <c r="J76" s="45"/>
      <c r="K76" s="45"/>
      <c r="L76" s="45"/>
      <c r="M76" s="73"/>
      <c r="N76" s="21"/>
      <c r="O76" s="83"/>
    </row>
    <row r="77" spans="1:15" ht="15.9" customHeight="1" x14ac:dyDescent="0.5">
      <c r="A77" s="14"/>
      <c r="B77" s="95">
        <v>10</v>
      </c>
      <c r="C77" s="98" t="s">
        <v>53</v>
      </c>
      <c r="D77" s="44" t="s">
        <v>54</v>
      </c>
      <c r="E77" s="44" t="s">
        <v>22</v>
      </c>
      <c r="F77" s="31">
        <v>2</v>
      </c>
      <c r="G77" s="37">
        <f t="shared" ref="G77:G81" si="17">IF(OR(F77="", $L77="", $L77=0),"",F77/$L77)</f>
        <v>0.10526315789473684</v>
      </c>
      <c r="H77" s="31">
        <v>17</v>
      </c>
      <c r="I77" s="37">
        <f t="shared" ref="I77:I81" si="18">IF(OR(H77="", $L77="", $L77=0),"",H77/$L77)</f>
        <v>0.89473684210526316</v>
      </c>
      <c r="J77" s="31">
        <v>0</v>
      </c>
      <c r="K77" s="37">
        <f t="shared" ref="K77:K79" si="19">IF(OR(J77="", $L77="", $L77=0),"",J77/$L77)</f>
        <v>0</v>
      </c>
      <c r="L77" s="50">
        <f>IF(OR(F77="",H77="",J77=""),"",SUM(F77,H77,J77))</f>
        <v>19</v>
      </c>
      <c r="M77" s="73"/>
      <c r="N77" s="21"/>
      <c r="O77" s="83" t="str">
        <f t="shared" ref="O77:O78" si="20">IF(OR(F77="",H77="",J77=""),"There are blank boxes",IF(OR(F77&lt;0,H77&lt;0,J77&lt;0),"There are negative staff numbers",""))</f>
        <v/>
      </c>
    </row>
    <row r="78" spans="1:15" ht="15.9" customHeight="1" x14ac:dyDescent="0.5">
      <c r="A78" s="14"/>
      <c r="B78" s="96"/>
      <c r="C78" s="99"/>
      <c r="D78" s="51" t="s">
        <v>55</v>
      </c>
      <c r="E78" s="44" t="s">
        <v>22</v>
      </c>
      <c r="F78" s="31">
        <v>2</v>
      </c>
      <c r="G78" s="37">
        <f t="shared" si="17"/>
        <v>0.11764705882352941</v>
      </c>
      <c r="H78" s="31">
        <v>15</v>
      </c>
      <c r="I78" s="37">
        <f t="shared" si="18"/>
        <v>0.88235294117647056</v>
      </c>
      <c r="J78" s="31">
        <v>0</v>
      </c>
      <c r="K78" s="37">
        <f t="shared" si="19"/>
        <v>0</v>
      </c>
      <c r="L78" s="50">
        <f t="shared" ref="L78:L81" si="21">IF(OR(F78="",H78="",J78=""),"",SUM(F78,H78,J78))</f>
        <v>17</v>
      </c>
      <c r="M78" s="73"/>
      <c r="N78" s="21"/>
      <c r="O78" s="83" t="str">
        <f t="shared" si="20"/>
        <v/>
      </c>
    </row>
    <row r="79" spans="1:15" ht="15.9" customHeight="1" x14ac:dyDescent="0.5">
      <c r="A79" s="14"/>
      <c r="B79" s="96"/>
      <c r="C79" s="99"/>
      <c r="D79" s="51" t="s">
        <v>56</v>
      </c>
      <c r="E79" s="44" t="s">
        <v>3</v>
      </c>
      <c r="F79" s="50">
        <f>IF(OR(F77="",F78=""),"",F77-F78)</f>
        <v>0</v>
      </c>
      <c r="G79" s="37">
        <f t="shared" si="17"/>
        <v>0</v>
      </c>
      <c r="H79" s="50">
        <f>IF(OR(H77="",H78=""),"",H77-H78)</f>
        <v>2</v>
      </c>
      <c r="I79" s="37">
        <f t="shared" si="18"/>
        <v>1</v>
      </c>
      <c r="J79" s="50">
        <f>IF(OR(J77="",J78=""),"",J77-J78)</f>
        <v>0</v>
      </c>
      <c r="K79" s="37">
        <f t="shared" si="19"/>
        <v>0</v>
      </c>
      <c r="L79" s="50">
        <f>IF(OR(L77="",L78=""),"",L77-L78)</f>
        <v>2</v>
      </c>
      <c r="M79" s="73"/>
      <c r="N79" s="21"/>
      <c r="O79" s="83"/>
    </row>
    <row r="80" spans="1:15" ht="15.9" customHeight="1" x14ac:dyDescent="0.5">
      <c r="A80" s="14"/>
      <c r="B80" s="96"/>
      <c r="C80" s="99"/>
      <c r="D80" s="51" t="s">
        <v>57</v>
      </c>
      <c r="E80" s="44" t="s">
        <v>22</v>
      </c>
      <c r="F80" s="31">
        <v>1</v>
      </c>
      <c r="G80" s="37">
        <f t="shared" si="17"/>
        <v>0.1</v>
      </c>
      <c r="H80" s="31">
        <v>9</v>
      </c>
      <c r="I80" s="37">
        <f t="shared" si="18"/>
        <v>0.9</v>
      </c>
      <c r="J80" s="31">
        <v>0</v>
      </c>
      <c r="K80" s="37">
        <f t="shared" ref="K80:K81" si="22">IF(OR(J80="", $L80="", $L80=0),"",J80/$L80)</f>
        <v>0</v>
      </c>
      <c r="L80" s="50">
        <f>IF(OR(F80="",H80="",J80=""),"",SUM(F80,H80,J80))</f>
        <v>10</v>
      </c>
      <c r="M80" s="73"/>
      <c r="N80" s="21"/>
      <c r="O80" s="83" t="str">
        <f t="shared" ref="O80" si="23">IF(OR(F80="",H80="",J80=""),"There are blank boxes",IF(OR(F80&lt;0,H80&lt;0,J80&lt;0),"There are negative staff numbers",""))</f>
        <v/>
      </c>
    </row>
    <row r="81" spans="1:15" ht="15.9" customHeight="1" x14ac:dyDescent="0.5">
      <c r="A81" s="14"/>
      <c r="B81" s="96"/>
      <c r="C81" s="99"/>
      <c r="D81" s="51" t="s">
        <v>58</v>
      </c>
      <c r="E81" s="44" t="s">
        <v>3</v>
      </c>
      <c r="F81" s="50">
        <f>IF(OR(F77="",F80=""),"",F77-F80)</f>
        <v>1</v>
      </c>
      <c r="G81" s="37">
        <f t="shared" si="17"/>
        <v>0.1111111111111111</v>
      </c>
      <c r="H81" s="50">
        <f>IF(OR(H77="",H80=""),"",H77-H80)</f>
        <v>8</v>
      </c>
      <c r="I81" s="37">
        <f t="shared" si="18"/>
        <v>0.88888888888888884</v>
      </c>
      <c r="J81" s="50">
        <f>IF(OR(J77="",J80=""),"",J77-J80)</f>
        <v>0</v>
      </c>
      <c r="K81" s="37">
        <f t="shared" si="22"/>
        <v>0</v>
      </c>
      <c r="L81" s="50">
        <f t="shared" si="21"/>
        <v>9</v>
      </c>
      <c r="M81" s="73"/>
      <c r="N81" s="21"/>
      <c r="O81" s="83"/>
    </row>
    <row r="82" spans="1:15" ht="15.9" customHeight="1" x14ac:dyDescent="0.5">
      <c r="A82" s="14"/>
      <c r="B82" s="96"/>
      <c r="C82" s="99"/>
      <c r="D82" s="44" t="s">
        <v>59</v>
      </c>
      <c r="E82" s="44" t="s">
        <v>3</v>
      </c>
      <c r="F82" s="53"/>
      <c r="G82" s="52">
        <f>IF(OR(G$58="",G77=""),"",G77-G$58)</f>
        <v>4.4285606549409662E-2</v>
      </c>
      <c r="H82" s="53"/>
      <c r="I82" s="52">
        <f t="shared" ref="I82:I83" si="24">IF(OR(I$58="",I77=""),"",I77-I$58)</f>
        <v>7.1619504101760545E-2</v>
      </c>
      <c r="J82" s="53"/>
      <c r="K82" s="52">
        <f t="shared" ref="K82:K83" si="25">IF(OR(K$58="",K77=""),"",K77-K$58)</f>
        <v>-0.11590511065117019</v>
      </c>
      <c r="L82" s="45"/>
      <c r="M82" s="73"/>
      <c r="N82" s="21"/>
      <c r="O82" s="82"/>
    </row>
    <row r="83" spans="1:15" ht="15.9" customHeight="1" x14ac:dyDescent="0.5">
      <c r="A83" s="11"/>
      <c r="B83" s="96"/>
      <c r="C83" s="99"/>
      <c r="D83" s="54" t="s">
        <v>60</v>
      </c>
      <c r="E83" s="44" t="s">
        <v>3</v>
      </c>
      <c r="F83" s="53"/>
      <c r="G83" s="52">
        <f>IF(OR(G$58="",G78=""),"",G78-G$58)</f>
        <v>5.6669507478202236E-2</v>
      </c>
      <c r="H83" s="53"/>
      <c r="I83" s="52">
        <f t="shared" si="24"/>
        <v>5.9235603172967943E-2</v>
      </c>
      <c r="J83" s="53"/>
      <c r="K83" s="52">
        <f t="shared" si="25"/>
        <v>-0.11590511065117019</v>
      </c>
      <c r="L83" s="45"/>
      <c r="M83" s="73"/>
      <c r="N83" s="21"/>
      <c r="O83" s="82"/>
    </row>
    <row r="84" spans="1:15" ht="15.9" customHeight="1" x14ac:dyDescent="0.5">
      <c r="A84" s="11"/>
      <c r="B84" s="97"/>
      <c r="C84" s="100"/>
      <c r="D84" s="54" t="s">
        <v>61</v>
      </c>
      <c r="E84" s="44" t="s">
        <v>3</v>
      </c>
      <c r="F84" s="53"/>
      <c r="G84" s="52">
        <f>IF(OR(G$58="",G80=""),"",G80-G$58)</f>
        <v>3.9022448654672831E-2</v>
      </c>
      <c r="H84" s="53"/>
      <c r="I84" s="52">
        <f>IF(OR(I$58="",I80=""),"",I80-I$58)</f>
        <v>7.6882661996497403E-2</v>
      </c>
      <c r="J84" s="53"/>
      <c r="K84" s="52">
        <f>IF(OR(K$58="",K80=""),"",K80-K$58)</f>
        <v>-0.11590511065117019</v>
      </c>
      <c r="L84" s="45"/>
      <c r="M84" s="73"/>
      <c r="N84" s="21"/>
      <c r="O84" s="82"/>
    </row>
  </sheetData>
  <sheetProtection selectLockedCells="1"/>
  <mergeCells count="18">
    <mergeCell ref="B2:M2"/>
    <mergeCell ref="F8:L8"/>
    <mergeCell ref="F9:G9"/>
    <mergeCell ref="H9:I9"/>
    <mergeCell ref="J9:K9"/>
    <mergeCell ref="B4:M6"/>
    <mergeCell ref="B8:E9"/>
    <mergeCell ref="B77:B84"/>
    <mergeCell ref="C77:C84"/>
    <mergeCell ref="C67:C70"/>
    <mergeCell ref="B67:B70"/>
    <mergeCell ref="B12:B58"/>
    <mergeCell ref="C12:C58"/>
    <mergeCell ref="B59:B62"/>
    <mergeCell ref="C59:C62"/>
    <mergeCell ref="B63:B65"/>
    <mergeCell ref="C63:C65"/>
    <mergeCell ref="C66:M66"/>
  </mergeCells>
  <conditionalFormatting sqref="F13:F27 H13:H27 J13:J27 F34:F47 H34:H47 J34:J47 H59:H60 J59:J60 F63 H63 J63 F67:F78 F80 H80 J80 H77:H78 J77:J78 J67:J75 H67:H75 F59:F60 J54:J56 H54:H56 F54:F56">
    <cfRule type="containsBlanks" dxfId="1" priority="3" stopIfTrue="1">
      <formula>LEN(TRIM(F13))=0</formula>
    </cfRule>
  </conditionalFormatting>
  <conditionalFormatting sqref="F48 H48 J48">
    <cfRule type="containsBlanks" dxfId="0" priority="1" stopIfTrue="1">
      <formula>LEN(TRIM(F48))=0</formula>
    </cfRule>
  </conditionalFormatting>
  <dataValidations count="6">
    <dataValidation type="list" allowBlank="1" showInputMessage="1" showErrorMessage="1" sqref="F76">
      <formula1>"Yes, No"</formula1>
    </dataValidation>
    <dataValidation type="whole" operator="greaterThanOrEqual" allowBlank="1" showInputMessage="1" showErrorMessage="1" errorTitle="Headcount figure" error="Please enter a whole number with no decimals. For missing or unknown, use 0 (zero)." promptTitle="Headcount" prompt="Please enter a whole number (no decimal points)._x000a_For unknown or missing values, use 0 (zero)." sqref="H13:H27 J13:J27 H80 J80 J59:J60 F77:F78 H77:H78 J77:J78 F80 F59:F60 F13:F27 H59:H60 F34:F48 J34:J48 H34:H48 F54:F56 J54:J56 H54:H56">
      <formula1>0</formula1>
    </dataValidation>
    <dataValidation type="decimal" operator="greaterThanOrEqual" allowBlank="1" showInputMessage="1" showErrorMessage="1" errorTitle="Average Headcount figure" error="Please enter a number._x000a_For missing or unknown, use 0 (zero)." promptTitle="Average Headcount" prompt="Enter the average for the two years. _x000a_One decimal place is allowed." sqref="F63 H63 J63">
      <formula1>0</formula1>
    </dataValidation>
    <dataValidation type="decimal" operator="greaterThanOrEqual" allowBlank="1" showInputMessage="1" showErrorMessage="1" errorTitle="Percentage" error="Please enter a number._x000a_For missing or unknown, use 0 (zero)." promptTitle="Percentage" prompt="The entry will be shown to one decimal place only" sqref="F67:F74 H67:H74 J67:J74">
      <formula1>0</formula1>
    </dataValidation>
    <dataValidation type="decimal" operator="greaterThanOrEqual" allowBlank="1" showInputMessage="1" showErrorMessage="1" errorTitle="Score" error="Number entered must be positive" promptTitle="Score" prompt="Enter either a number (with decimals) or a percentage, as appropriate." sqref="F75 H75 J75">
      <formula1>0</formula1>
    </dataValidation>
    <dataValidation operator="greaterThanOrEqual" allowBlank="1" errorTitle="Headcount figure" error="Please enter a whole number with no decimals. For missing or unknown, use 0 (zero)." promptTitle="Headcount" prompt="Please enter a whole number (no decimal points)._x000a_For unknown or missing values, use 0 (zero)." sqref="F28:L32 F49:L53"/>
  </dataValidations>
  <pageMargins left="0.7" right="0.7" top="0.75" bottom="0.75" header="0.3" footer="0.3"/>
  <pageSetup paperSize="9" orientation="portrait" r:id="rId1"/>
  <ignoredErrors>
    <ignoredError sqref="F28:F31 J28:J31 H28:H3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D69B5856D56143B29B23B10DDDCD67" ma:contentTypeVersion="13" ma:contentTypeDescription="Create a new document." ma:contentTypeScope="" ma:versionID="25b8cfa3625fef886d942b3685fe5478">
  <xsd:schema xmlns:xsd="http://www.w3.org/2001/XMLSchema" xmlns:xs="http://www.w3.org/2001/XMLSchema" xmlns:p="http://schemas.microsoft.com/office/2006/metadata/properties" xmlns:ns3="c8a8e2e1-1d5c-4bed-9267-e390b1621472" xmlns:ns4="b592a799-d266-4c80-9fb0-5ebf6d2eb852" targetNamespace="http://schemas.microsoft.com/office/2006/metadata/properties" ma:root="true" ma:fieldsID="eb76d6157372777093a926ac7eadfb6d" ns3:_="" ns4:_="">
    <xsd:import namespace="c8a8e2e1-1d5c-4bed-9267-e390b1621472"/>
    <xsd:import namespace="b592a799-d266-4c80-9fb0-5ebf6d2eb85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a8e2e1-1d5c-4bed-9267-e390b162147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92a799-d266-4c80-9fb0-5ebf6d2eb85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A49E67-7697-4A40-867C-467A7C6E2176}">
  <ds:schemaRefs>
    <ds:schemaRef ds:uri="http://schemas.microsoft.com/sharepoint/v3/contenttype/forms"/>
  </ds:schemaRefs>
</ds:datastoreItem>
</file>

<file path=customXml/itemProps2.xml><?xml version="1.0" encoding="utf-8"?>
<ds:datastoreItem xmlns:ds="http://schemas.openxmlformats.org/officeDocument/2006/customXml" ds:itemID="{4F02985E-BF1B-4CA5-BAD1-F86B0496FF6F}">
  <ds:schemaRefs>
    <ds:schemaRef ds:uri="http://purl.org/dc/terms/"/>
    <ds:schemaRef ds:uri="c8a8e2e1-1d5c-4bed-9267-e390b1621472"/>
    <ds:schemaRef ds:uri="http://purl.org/dc/dcmitype/"/>
    <ds:schemaRef ds:uri="http://schemas.microsoft.com/office/infopath/2007/PartnerControls"/>
    <ds:schemaRef ds:uri="http://schemas.microsoft.com/office/2006/documentManagement/types"/>
    <ds:schemaRef ds:uri="http://schemas.microsoft.com/office/2006/metadata/properties"/>
    <ds:schemaRef ds:uri="b592a799-d266-4c80-9fb0-5ebf6d2eb852"/>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EB035046-6690-4554-A93B-B5BE95238D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a8e2e1-1d5c-4bed-9267-e390b1621472"/>
    <ds:schemaRef ds:uri="b592a799-d266-4c80-9fb0-5ebf6d2eb8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1. WDES Spreadsheet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Chay, Pei-ling</dc:creator>
  <cp:lastModifiedBy>Jillian Dabbs</cp:lastModifiedBy>
  <dcterms:created xsi:type="dcterms:W3CDTF">2020-07-21T07:59:33Z</dcterms:created>
  <dcterms:modified xsi:type="dcterms:W3CDTF">2021-07-12T07:53:35Z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0x01010072D69B5856D56143B29B23B10DDDCD67</vt:lpwstr>
  </property>
</Properties>
</file>