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6225"/>
  </bookViews>
  <sheets>
    <sheet name="Data for submission " sheetId="1" r:id="rId1"/>
  </sheets>
  <externalReferences>
    <externalReference r:id="rId2"/>
  </externalReferences>
  <definedNames>
    <definedName name="answer_cells" comment="Yellow answer cells on Data for Submission tab.">'Data for submission '!$G$70,'Data for submission '!$G$66:$G$67,'Data for submission '!$I$66:$I$67,'Data for submission '!$I$70,'Data for submission '!$K$70,'Data for submission '!$K$66:$K$67,'Data for submission '!$S$66:$S$67,'Data for submission '!$S$70,'Data for submission '!$U$66:$U$67,'Data for submission '!$U$70,'Data for submission '!$W$66:$W$67,'Data for submission '!$W$70,'Data for submission '!$W$59,'Data for submission '!$U$59,'Data for submission '!$S$59,'Data for submission '!$W$55,'Data for submission '!$U$55,'Data for submission '!$S$55,'Data for submission '!$G$45:$G$49,'Data for submission '!$I$45:$I$51,'Data for submission '!$K$45:$K$51,'Data for submission '!$S$45:$S$51,'Data for submission '!$U$45:$U$51,'Data for submission '!$W$45:$W$51,'Data for submission '!$W$35:$W$43,'Data for submission '!$U$30:$U$43,'Data for submission '!$W$30:$W$34,'Data for submission '!$S$30:$S$43,'Data for submission '!$K$30:$K$43,'Data for submission '!$I$30:$I$43,'Data for submission '!$G$30:$G$43,'Data for submission '!$G$14:$G$27,'Data for submission '!$I$14:$I$27,'Data for submission '!$K$14:$K$26,'Data for submission '!$K$27,'Data for submission '!$S$14:$S$27,'Data for submission '!$U$14:$U$27,'Data for submission '!$W$14:$W$27</definedName>
    <definedName name="ClinNonClin16">#REF!</definedName>
    <definedName name="ClinNonClin17">#REF!</definedName>
    <definedName name="EmployeeCount16">#REF!</definedName>
    <definedName name="EmployeeCount17">#REF!</definedName>
    <definedName name="OCSCode16">#REF!</definedName>
    <definedName name="OCSCode17">#REF!</definedName>
    <definedName name="Orgs">[1]Index!$C$2:$D$239</definedName>
    <definedName name="Periods">[1]Index!$G$2:$H$6</definedName>
    <definedName name="_xlnm.Print_Area" localSheetId="0">'Data for submission '!$A$13:$AE$80</definedName>
    <definedName name="_xlnm.Print_Titles" localSheetId="0">'Data for submission '!$2:$12</definedName>
    <definedName name="TrustName16">#REF!</definedName>
    <definedName name="TrustName17">#REF!</definedName>
    <definedName name="WRESBand16">#REF!</definedName>
    <definedName name="WRESBand17">#REF!</definedName>
    <definedName name="WRESCategory16">#REF!</definedName>
    <definedName name="WRESCategory17">#REF!</definedName>
  </definedNames>
  <calcPr calcId="145621"/>
</workbook>
</file>

<file path=xl/calcChain.xml><?xml version="1.0" encoding="utf-8"?>
<calcChain xmlns="http://schemas.openxmlformats.org/spreadsheetml/2006/main">
  <c r="G52" i="1" l="1"/>
  <c r="G53" i="1" s="1"/>
  <c r="I52" i="1"/>
  <c r="K52" i="1"/>
  <c r="S52" i="1"/>
  <c r="U52" i="1"/>
  <c r="S53" i="1" s="1"/>
  <c r="W52" i="1"/>
  <c r="R54" i="1"/>
  <c r="S54" i="1"/>
  <c r="T54" i="1"/>
  <c r="U54" i="1"/>
  <c r="V54" i="1"/>
  <c r="W54" i="1"/>
  <c r="S56" i="1"/>
  <c r="U56" i="1"/>
  <c r="W56" i="1"/>
  <c r="U57" i="1"/>
  <c r="S58" i="1"/>
  <c r="U58" i="1"/>
  <c r="W58" i="1"/>
  <c r="W60" i="1" s="1"/>
  <c r="S60" i="1"/>
  <c r="U60" i="1"/>
  <c r="S61" i="1"/>
  <c r="G68" i="1"/>
  <c r="I68" i="1"/>
  <c r="K68" i="1"/>
  <c r="S68" i="1"/>
  <c r="U68" i="1"/>
  <c r="W68" i="1"/>
  <c r="G69" i="1"/>
  <c r="I69" i="1"/>
  <c r="I71" i="1" s="1"/>
  <c r="K69" i="1"/>
  <c r="S69" i="1"/>
  <c r="U69" i="1"/>
  <c r="W69" i="1"/>
  <c r="G71" i="1"/>
  <c r="S71" i="1"/>
  <c r="U71" i="1"/>
  <c r="W71" i="1"/>
  <c r="G72" i="1"/>
  <c r="I72" i="1"/>
  <c r="K72" i="1"/>
  <c r="S72" i="1"/>
  <c r="U72" i="1"/>
  <c r="W72" i="1"/>
  <c r="G73" i="1"/>
  <c r="I73" i="1"/>
  <c r="K73" i="1"/>
  <c r="S73" i="1"/>
  <c r="U73" i="1"/>
  <c r="W73" i="1"/>
  <c r="G74" i="1"/>
  <c r="I74" i="1"/>
  <c r="K74" i="1"/>
  <c r="S74" i="1"/>
  <c r="U74" i="1"/>
  <c r="W74" i="1"/>
  <c r="G75" i="1"/>
  <c r="I75" i="1"/>
  <c r="K75" i="1"/>
  <c r="S75" i="1"/>
  <c r="U75" i="1"/>
  <c r="W75" i="1"/>
  <c r="G76" i="1"/>
  <c r="I76" i="1"/>
  <c r="K76" i="1"/>
  <c r="S76" i="1"/>
  <c r="U76" i="1"/>
  <c r="W76" i="1"/>
  <c r="S77" i="1"/>
  <c r="U77" i="1"/>
  <c r="W77" i="1"/>
  <c r="F78" i="1"/>
  <c r="G78" i="1"/>
  <c r="H78" i="1"/>
  <c r="I78" i="1"/>
  <c r="J78" i="1"/>
  <c r="K78" i="1"/>
  <c r="R78" i="1"/>
  <c r="S78" i="1"/>
  <c r="S79" i="1" s="1"/>
  <c r="U78" i="1"/>
  <c r="W78" i="1"/>
  <c r="G79" i="1"/>
  <c r="I79" i="1"/>
  <c r="K79" i="1"/>
  <c r="U79" i="1"/>
  <c r="W79" i="1"/>
  <c r="G77" i="1" l="1"/>
  <c r="I77" i="1"/>
  <c r="K77" i="1"/>
</calcChain>
</file>

<file path=xl/sharedStrings.xml><?xml version="1.0" encoding="utf-8"?>
<sst xmlns="http://schemas.openxmlformats.org/spreadsheetml/2006/main" count="252" uniqueCount="96">
  <si>
    <t>Auto calculated</t>
  </si>
  <si>
    <t>Difference (Total Board -Overall workforce )</t>
  </si>
  <si>
    <t>Overall workforce - % by Ethnicity</t>
  </si>
  <si>
    <t>Non Executive Board Member - % by Ethnicity</t>
  </si>
  <si>
    <t>Executive Board Member - % by Ethnicity</t>
  </si>
  <si>
    <t>Non Voting Board Member - % by Ethnicity</t>
  </si>
  <si>
    <t>Voting Board Member - % by Ethnicity</t>
  </si>
  <si>
    <t>Total Board members - % by Ethnicity</t>
  </si>
  <si>
    <t>Number of staff in overall workforce</t>
  </si>
  <si>
    <t xml:space="preserve">                 : Non Executive Board members</t>
  </si>
  <si>
    <t>Headcount</t>
  </si>
  <si>
    <t xml:space="preserve"> of which: Exec Board members</t>
  </si>
  <si>
    <t>Total Board members</t>
  </si>
  <si>
    <t xml:space="preserve">                 : Non Voting Board members</t>
  </si>
  <si>
    <t xml:space="preserve"> of which: Voting Board members</t>
  </si>
  <si>
    <t>Percentage difference between the organisations’ Board voting membership and its overall workforce
Note: Only voting members of the Board should be included when considering this indicator</t>
  </si>
  <si>
    <t>Percentage</t>
  </si>
  <si>
    <t>%  staff personally experienced discrimination at work from Manager/team leader or other colleague</t>
  </si>
  <si>
    <t>Q17. In the last 12 months have you personally experienced discrimination at work from any of the following?
b) Manager/team leader or other colleagues</t>
  </si>
  <si>
    <t>%  staff believing that trust provides equal opportunities for career 
progression or promotion</t>
  </si>
  <si>
    <t>KF 21. Percentage believing that trust provides equal opportunities for career progression or promotion</t>
  </si>
  <si>
    <t xml:space="preserve">% of  staff experiencing harassment, bullying or abuse from staff in last 12 months </t>
  </si>
  <si>
    <t xml:space="preserve">KF 26. Percentage of staff experiencing harassment, bullying or abuse from staff in last 12 months </t>
  </si>
  <si>
    <t xml:space="preserve">% of  staff experiencing harassment, bullying or abuse from patients, relatives  or the public in last 12 months </t>
  </si>
  <si>
    <t xml:space="preserve">KF 25. Percentage of staff experiencing harassment, bullying or abuse from patients, relatives  or the public in last 12 months </t>
  </si>
  <si>
    <t>Relative likelihood of White staff accessing non-mandatory training and CPD compared to BME staff</t>
  </si>
  <si>
    <t>Likelihood of staff accessing non-mandatory training and CPD</t>
  </si>
  <si>
    <t>Number of staff accessing non-mandatory training and CPD (White):</t>
  </si>
  <si>
    <t>Number of staff in workforce (White)</t>
  </si>
  <si>
    <t>Relative likelihood of staff accessing non-mandatory training and CPD</t>
  </si>
  <si>
    <t>Relative likelihood of BME staff entering the formal disciplinary process compared to White staff</t>
  </si>
  <si>
    <t>Likelihood of staff entering the formal disciplinary process</t>
  </si>
  <si>
    <t>Number of staff entering the formal disciplinary process</t>
  </si>
  <si>
    <t>Number of staff in workforce</t>
  </si>
  <si>
    <t>Relative likelihood of staff entering the formal disciplinary process, as measured by entry into a formal disciplinary investigation
Note: This indicator will be based on data from a two year rolling average of the current year and the previous year</t>
  </si>
  <si>
    <t>Relative likelihood of White staff being appointed from shortlisting compared to BME staff</t>
  </si>
  <si>
    <t>Relative likelihood of shortlisting/appointed</t>
  </si>
  <si>
    <t>Number appointed from shortlisting</t>
  </si>
  <si>
    <t>Number of shortlisted applicants</t>
  </si>
  <si>
    <t xml:space="preserve">Relative likelihood of staff being appointed from shortlisting across all posts
</t>
  </si>
  <si>
    <t>Clinical</t>
  </si>
  <si>
    <t>Medical &amp; Dental Other</t>
  </si>
  <si>
    <t>Other</t>
  </si>
  <si>
    <t>Medical &amp; Dental Trainee grades</t>
  </si>
  <si>
    <t>Trainee grades</t>
  </si>
  <si>
    <t>Medical &amp; Dental Non-consultant career grade</t>
  </si>
  <si>
    <t>Non-consultant career grade</t>
  </si>
  <si>
    <t xml:space="preserve">  of which Senior medical manager</t>
  </si>
  <si>
    <t>Medical &amp; Dental Consultant</t>
  </si>
  <si>
    <t>Consultants</t>
  </si>
  <si>
    <t>Of which Medical &amp; Dental</t>
  </si>
  <si>
    <t>VSM</t>
  </si>
  <si>
    <t>Band 9</t>
  </si>
  <si>
    <t>Band 8d</t>
  </si>
  <si>
    <t>Band 8D</t>
  </si>
  <si>
    <t>Band 8c</t>
  </si>
  <si>
    <t>Band 8C</t>
  </si>
  <si>
    <t>Band 8b</t>
  </si>
  <si>
    <t>Band 8B</t>
  </si>
  <si>
    <t>Band 8a</t>
  </si>
  <si>
    <t>Band 8A</t>
  </si>
  <si>
    <t>Band 7</t>
  </si>
  <si>
    <t>Band 6</t>
  </si>
  <si>
    <t>Band 5</t>
  </si>
  <si>
    <t>Band 4</t>
  </si>
  <si>
    <t>Band 3</t>
  </si>
  <si>
    <t>Band 2</t>
  </si>
  <si>
    <t>Band 1</t>
  </si>
  <si>
    <t>&lt; Band 1 (i.e. Apprentices)</t>
  </si>
  <si>
    <t>Under Band 1</t>
  </si>
  <si>
    <r>
      <rPr>
        <b/>
        <sz val="11"/>
        <color theme="1"/>
        <rFont val="Arial"/>
        <family val="2"/>
      </rPr>
      <t>1b) Clinical workforce</t>
    </r>
    <r>
      <rPr>
        <sz val="11"/>
        <color theme="1"/>
        <rFont val="Arial"/>
        <family val="2"/>
      </rPr>
      <t xml:space="preserve">
of which Non Medical</t>
    </r>
  </si>
  <si>
    <t>Non Clinical</t>
  </si>
  <si>
    <t>Unknown/Null</t>
  </si>
  <si>
    <t>BME</t>
  </si>
  <si>
    <t>White</t>
  </si>
  <si>
    <t>Difference</t>
  </si>
  <si>
    <t>Ethnicity Unknown</t>
  </si>
  <si>
    <t xml:space="preserve">Verified figures </t>
  </si>
  <si>
    <t>Prepopulated figures</t>
  </si>
  <si>
    <t>1a) Non Clinical workforce</t>
  </si>
  <si>
    <t>Percentage of staff in each of the AfC Bands 1-9 OR Medical and Dental subgroups and VSM (including executive Board members) compared with the percentage of staff in the overall workforce</t>
  </si>
  <si>
    <t>ETHNICITY UNKNOWN/NULL</t>
  </si>
  <si>
    <t>WHITE</t>
  </si>
  <si>
    <t>MEASURE</t>
  </si>
  <si>
    <t>DATA ITEM</t>
  </si>
  <si>
    <t>INDICATOR</t>
  </si>
  <si>
    <t>Direction of Travel</t>
  </si>
  <si>
    <t>RAG Status</t>
  </si>
  <si>
    <t>2017-2018</t>
  </si>
  <si>
    <t>Group Percentage</t>
  </si>
  <si>
    <t>31st MARCH 2018</t>
  </si>
  <si>
    <t>31st MARCH 2017</t>
  </si>
  <si>
    <t>N/A</t>
  </si>
  <si>
    <t>Auto Populated</t>
  </si>
  <si>
    <t>Answer Required</t>
  </si>
  <si>
    <t>SubmissionTemplate Workforce Race Equality Standards 2017/18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</si>
</sst>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00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2"/>
      <color theme="0"/>
      <name val="Arial"/>
      <family val="2"/>
    </font>
    <font>
      <b/>
      <sz val="12"/>
      <color indexed="48"/>
      <name val="Arial"/>
      <family val="2"/>
    </font>
    <font>
      <b/>
      <sz val="12"/>
      <name val="Arial"/>
      <family val="2"/>
    </font>
    <font>
      <b/>
      <sz val="11"/>
      <color rgb="FF0070C0"/>
      <name val="Arial"/>
      <family val="2"/>
    </font>
    <font>
      <b/>
      <sz val="10"/>
      <color indexed="48"/>
      <name val="Arial"/>
      <family val="2"/>
    </font>
    <font>
      <b/>
      <sz val="10"/>
      <color indexed="30"/>
      <name val="Arial"/>
      <family val="2"/>
    </font>
    <font>
      <b/>
      <sz val="16"/>
      <color indexed="30"/>
      <name val="Arial"/>
      <family val="2"/>
    </font>
    <font>
      <sz val="8"/>
      <name val="Arial"/>
      <family val="2"/>
    </font>
    <font>
      <b/>
      <sz val="26"/>
      <color indexed="30"/>
      <name val="Tahoma"/>
      <family val="2"/>
    </font>
    <font>
      <b/>
      <sz val="26"/>
      <name val="Tahoma"/>
      <family val="2"/>
    </font>
    <font>
      <b/>
      <sz val="14"/>
      <color indexed="60"/>
      <name val="Arial"/>
      <family val="2"/>
    </font>
    <font>
      <b/>
      <sz val="12"/>
      <color indexed="6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7"/>
        <bgColor indexed="64"/>
      </patternFill>
    </fill>
    <fill>
      <patternFill patternType="gray125">
        <bgColor theme="0" tint="-4.9989318521683403E-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1B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7F0F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3" fillId="0" borderId="0">
      <alignment horizontal="left"/>
    </xf>
    <xf numFmtId="0" fontId="24" fillId="0" borderId="0">
      <alignment horizontal="left" indent="1"/>
    </xf>
    <xf numFmtId="0" fontId="2" fillId="0" borderId="0">
      <alignment horizontal="left" vertical="top" wrapText="1" indent="2"/>
    </xf>
    <xf numFmtId="0" fontId="2" fillId="0" borderId="0" applyNumberFormat="0" applyFill="0" applyBorder="0" applyAlignment="0" applyProtection="0"/>
    <xf numFmtId="0" fontId="2" fillId="0" borderId="0">
      <alignment horizontal="left" wrapText="1" indent="1"/>
    </xf>
  </cellStyleXfs>
  <cellXfs count="170">
    <xf numFmtId="0" fontId="0" fillId="0" borderId="0" xfId="0"/>
    <xf numFmtId="0" fontId="2" fillId="2" borderId="0" xfId="2" applyFill="1" applyAlignment="1" applyProtection="1">
      <alignment vertical="center"/>
    </xf>
    <xf numFmtId="0" fontId="3" fillId="2" borderId="0" xfId="2" applyFont="1" applyFill="1" applyAlignment="1" applyProtection="1">
      <alignment vertical="center"/>
    </xf>
    <xf numFmtId="0" fontId="2" fillId="2" borderId="0" xfId="2" applyFont="1" applyFill="1" applyAlignment="1" applyProtection="1">
      <alignment vertical="center"/>
    </xf>
    <xf numFmtId="0" fontId="2" fillId="2" borderId="0" xfId="2" applyFont="1" applyFill="1" applyAlignment="1" applyProtection="1">
      <alignment horizontal="left" vertical="center"/>
    </xf>
    <xf numFmtId="0" fontId="2" fillId="2" borderId="0" xfId="2" applyFill="1" applyAlignment="1" applyProtection="1">
      <alignment horizontal="left" vertical="center"/>
    </xf>
    <xf numFmtId="0" fontId="2" fillId="4" borderId="0" xfId="2" applyFill="1" applyAlignment="1" applyProtection="1">
      <alignment vertical="center"/>
    </xf>
    <xf numFmtId="164" fontId="4" fillId="5" borderId="2" xfId="3" applyNumberFormat="1" applyFont="1" applyFill="1" applyBorder="1" applyAlignment="1" applyProtection="1">
      <alignment horizontal="center" vertical="center" wrapText="1"/>
    </xf>
    <xf numFmtId="164" fontId="4" fillId="5" borderId="3" xfId="3" applyNumberFormat="1" applyFont="1" applyFill="1" applyBorder="1" applyAlignment="1" applyProtection="1">
      <alignment horizontal="center" vertical="center" wrapText="1"/>
    </xf>
    <xf numFmtId="164" fontId="4" fillId="6" borderId="3" xfId="3" applyNumberFormat="1" applyFont="1" applyFill="1" applyBorder="1" applyAlignment="1" applyProtection="1">
      <alignment horizontal="center" vertical="center" wrapText="1"/>
    </xf>
    <xf numFmtId="10" fontId="4" fillId="5" borderId="3" xfId="2" applyNumberFormat="1" applyFont="1" applyFill="1" applyBorder="1" applyAlignment="1" applyProtection="1">
      <alignment horizontal="center" vertical="center" wrapText="1"/>
    </xf>
    <xf numFmtId="0" fontId="4" fillId="2" borderId="3" xfId="2" applyFont="1" applyFill="1" applyBorder="1" applyAlignment="1" applyProtection="1">
      <alignment vertical="center" wrapText="1"/>
    </xf>
    <xf numFmtId="0" fontId="4" fillId="7" borderId="3" xfId="2" applyFont="1" applyFill="1" applyBorder="1" applyAlignment="1" applyProtection="1">
      <alignment horizontal="center" vertical="center" wrapText="1"/>
    </xf>
    <xf numFmtId="164" fontId="4" fillId="5" borderId="6" xfId="3" applyNumberFormat="1" applyFont="1" applyFill="1" applyBorder="1" applyAlignment="1" applyProtection="1">
      <alignment horizontal="center" vertical="center" wrapText="1"/>
    </xf>
    <xf numFmtId="164" fontId="4" fillId="5" borderId="7" xfId="3" applyNumberFormat="1" applyFont="1" applyFill="1" applyBorder="1" applyAlignment="1" applyProtection="1">
      <alignment horizontal="center" vertical="center" wrapText="1"/>
    </xf>
    <xf numFmtId="164" fontId="7" fillId="6" borderId="7" xfId="3" applyNumberFormat="1" applyFont="1" applyFill="1" applyBorder="1" applyAlignment="1" applyProtection="1">
      <alignment horizontal="center" vertical="center" wrapText="1"/>
    </xf>
    <xf numFmtId="10" fontId="4" fillId="5" borderId="7" xfId="2" applyNumberFormat="1" applyFont="1" applyFill="1" applyBorder="1" applyAlignment="1" applyProtection="1">
      <alignment horizontal="center" vertical="center" wrapText="1"/>
    </xf>
    <xf numFmtId="0" fontId="4" fillId="2" borderId="7" xfId="2" applyFont="1" applyFill="1" applyBorder="1" applyAlignment="1" applyProtection="1">
      <alignment vertical="center" wrapText="1"/>
    </xf>
    <xf numFmtId="0" fontId="4" fillId="7" borderId="7" xfId="2" applyFont="1" applyFill="1" applyBorder="1" applyAlignment="1" applyProtection="1">
      <alignment horizontal="center" vertical="center" wrapText="1"/>
    </xf>
    <xf numFmtId="0" fontId="4" fillId="5" borderId="7" xfId="2" applyFont="1" applyFill="1" applyBorder="1" applyAlignment="1" applyProtection="1">
      <alignment horizontal="center" vertical="center" wrapText="1"/>
    </xf>
    <xf numFmtId="0" fontId="8" fillId="2" borderId="7" xfId="2" applyFont="1" applyFill="1" applyBorder="1" applyAlignment="1" applyProtection="1">
      <alignment vertical="center" wrapText="1"/>
    </xf>
    <xf numFmtId="0" fontId="4" fillId="6" borderId="7" xfId="2" applyFont="1" applyFill="1" applyBorder="1" applyAlignment="1" applyProtection="1">
      <alignment horizontal="center" vertical="center" wrapText="1"/>
    </xf>
    <xf numFmtId="0" fontId="9" fillId="2" borderId="7" xfId="2" applyFont="1" applyFill="1" applyBorder="1" applyAlignment="1" applyProtection="1">
      <alignment vertical="center" wrapText="1"/>
    </xf>
    <xf numFmtId="0" fontId="4" fillId="9" borderId="7" xfId="2" applyFont="1" applyFill="1" applyBorder="1" applyAlignment="1" applyProtection="1">
      <alignment horizontal="center" vertical="center" wrapText="1"/>
      <protection locked="0"/>
    </xf>
    <xf numFmtId="164" fontId="4" fillId="5" borderId="10" xfId="3" applyNumberFormat="1" applyFont="1" applyFill="1" applyBorder="1" applyAlignment="1" applyProtection="1">
      <alignment horizontal="center" vertical="center" wrapText="1"/>
    </xf>
    <xf numFmtId="164" fontId="4" fillId="5" borderId="11" xfId="3" applyNumberFormat="1" applyFont="1" applyFill="1" applyBorder="1" applyAlignment="1" applyProtection="1">
      <alignment horizontal="center" vertical="center" wrapText="1"/>
    </xf>
    <xf numFmtId="0" fontId="4" fillId="9" borderId="11" xfId="2" applyFont="1" applyFill="1" applyBorder="1" applyAlignment="1" applyProtection="1">
      <alignment horizontal="center" vertical="center" wrapText="1"/>
      <protection locked="0"/>
    </xf>
    <xf numFmtId="0" fontId="4" fillId="5" borderId="11" xfId="2" applyFont="1" applyFill="1" applyBorder="1" applyAlignment="1" applyProtection="1">
      <alignment horizontal="center" vertical="center" wrapText="1"/>
    </xf>
    <xf numFmtId="0" fontId="8" fillId="2" borderId="11" xfId="2" applyFont="1" applyFill="1" applyBorder="1" applyAlignment="1" applyProtection="1">
      <alignment vertical="center" wrapText="1"/>
    </xf>
    <xf numFmtId="0" fontId="4" fillId="7" borderId="11" xfId="2" applyFont="1" applyFill="1" applyBorder="1" applyAlignment="1" applyProtection="1">
      <alignment horizontal="center" vertical="center" wrapText="1"/>
    </xf>
    <xf numFmtId="0" fontId="4" fillId="10" borderId="13" xfId="2" applyFont="1" applyFill="1" applyBorder="1" applyAlignment="1" applyProtection="1">
      <alignment horizontal="left" vertical="center" wrapText="1"/>
      <protection locked="0"/>
    </xf>
    <xf numFmtId="164" fontId="4" fillId="5" borderId="14" xfId="3" applyNumberFormat="1" applyFont="1" applyFill="1" applyBorder="1" applyAlignment="1" applyProtection="1">
      <alignment horizontal="center" vertical="center" wrapText="1"/>
    </xf>
    <xf numFmtId="164" fontId="4" fillId="5" borderId="15" xfId="3" applyNumberFormat="1" applyFont="1" applyFill="1" applyBorder="1" applyAlignment="1" applyProtection="1">
      <alignment horizontal="center" vertical="center" wrapText="1"/>
    </xf>
    <xf numFmtId="10" fontId="4" fillId="6" borderId="15" xfId="0" applyNumberFormat="1" applyFont="1" applyFill="1" applyBorder="1" applyAlignment="1" applyProtection="1">
      <alignment horizontal="center" vertical="center" wrapText="1"/>
    </xf>
    <xf numFmtId="0" fontId="8" fillId="2" borderId="15" xfId="2" applyFont="1" applyFill="1" applyBorder="1" applyAlignment="1" applyProtection="1">
      <alignment vertical="center" wrapText="1"/>
    </xf>
    <xf numFmtId="0" fontId="4" fillId="7" borderId="15" xfId="2" applyFont="1" applyFill="1" applyBorder="1" applyAlignment="1" applyProtection="1">
      <alignment horizontal="center" vertical="center" wrapText="1"/>
    </xf>
    <xf numFmtId="0" fontId="5" fillId="7" borderId="15" xfId="2" applyFont="1" applyFill="1" applyBorder="1" applyAlignment="1" applyProtection="1">
      <alignment horizontal="left" vertical="center" wrapText="1"/>
    </xf>
    <xf numFmtId="0" fontId="6" fillId="8" borderId="16" xfId="2" applyFont="1" applyFill="1" applyBorder="1" applyAlignment="1" applyProtection="1">
      <alignment horizontal="center" vertical="center"/>
    </xf>
    <xf numFmtId="0" fontId="4" fillId="3" borderId="13" xfId="2" applyFont="1" applyFill="1" applyBorder="1" applyAlignment="1" applyProtection="1">
      <alignment horizontal="left" vertical="center" wrapText="1"/>
      <protection locked="0"/>
    </xf>
    <xf numFmtId="0" fontId="7" fillId="5" borderId="2" xfId="2" applyFont="1" applyFill="1" applyBorder="1" applyAlignment="1" applyProtection="1">
      <alignment horizontal="center" vertical="center" wrapText="1"/>
    </xf>
    <xf numFmtId="0" fontId="7" fillId="5" borderId="3" xfId="2" applyFont="1" applyFill="1" applyBorder="1" applyAlignment="1" applyProtection="1">
      <alignment horizontal="center" vertical="center" wrapText="1"/>
    </xf>
    <xf numFmtId="2" fontId="4" fillId="6" borderId="3" xfId="3" applyNumberFormat="1" applyFont="1" applyFill="1" applyBorder="1" applyAlignment="1" applyProtection="1">
      <alignment horizontal="center" vertical="center" wrapText="1"/>
    </xf>
    <xf numFmtId="0" fontId="4" fillId="5" borderId="3" xfId="2" applyFont="1" applyFill="1" applyBorder="1" applyAlignment="1" applyProtection="1">
      <alignment horizontal="center" vertical="center" wrapText="1"/>
    </xf>
    <xf numFmtId="0" fontId="8" fillId="2" borderId="3" xfId="2" applyFont="1" applyFill="1" applyBorder="1" applyAlignment="1" applyProtection="1">
      <alignment vertical="center" wrapText="1"/>
    </xf>
    <xf numFmtId="0" fontId="4" fillId="5" borderId="6" xfId="2" applyFont="1" applyFill="1" applyBorder="1" applyAlignment="1" applyProtection="1">
      <alignment horizontal="center" vertical="center" wrapText="1"/>
    </xf>
    <xf numFmtId="165" fontId="7" fillId="6" borderId="7" xfId="3" applyNumberFormat="1" applyFont="1" applyFill="1" applyBorder="1" applyAlignment="1" applyProtection="1">
      <alignment horizontal="center" vertical="center" wrapText="1"/>
    </xf>
    <xf numFmtId="0" fontId="7" fillId="5" borderId="7" xfId="2" applyFont="1" applyFill="1" applyBorder="1" applyAlignment="1" applyProtection="1">
      <alignment horizontal="center" vertical="center" wrapText="1"/>
    </xf>
    <xf numFmtId="165" fontId="8" fillId="6" borderId="7" xfId="3" applyNumberFormat="1" applyFont="1" applyFill="1" applyBorder="1" applyAlignment="1" applyProtection="1">
      <alignment horizontal="center" vertical="center" wrapText="1"/>
    </xf>
    <xf numFmtId="2" fontId="3" fillId="2" borderId="0" xfId="2" applyNumberFormat="1" applyFont="1" applyFill="1" applyAlignment="1" applyProtection="1">
      <alignment vertical="center"/>
    </xf>
    <xf numFmtId="0" fontId="4" fillId="5" borderId="10" xfId="2" applyFont="1" applyFill="1" applyBorder="1" applyAlignment="1" applyProtection="1">
      <alignment horizontal="center" vertical="center" wrapText="1"/>
    </xf>
    <xf numFmtId="0" fontId="4" fillId="6" borderId="11" xfId="2" applyFont="1" applyFill="1" applyBorder="1" applyAlignment="1" applyProtection="1">
      <alignment horizontal="center" vertical="center" wrapText="1"/>
    </xf>
    <xf numFmtId="0" fontId="4" fillId="5" borderId="2" xfId="2" applyFont="1" applyFill="1" applyBorder="1" applyAlignment="1" applyProtection="1">
      <alignment horizontal="center" vertical="center" wrapText="1"/>
    </xf>
    <xf numFmtId="0" fontId="8" fillId="9" borderId="7" xfId="2" applyFont="1" applyFill="1" applyBorder="1" applyAlignment="1" applyProtection="1">
      <alignment horizontal="center" vertical="center" wrapText="1"/>
      <protection locked="0"/>
    </xf>
    <xf numFmtId="0" fontId="4" fillId="5" borderId="17" xfId="2" applyFont="1" applyFill="1" applyBorder="1" applyAlignment="1" applyProtection="1">
      <alignment horizontal="center" vertical="center" wrapText="1"/>
    </xf>
    <xf numFmtId="0" fontId="7" fillId="5" borderId="11" xfId="2" applyFont="1" applyFill="1" applyBorder="1" applyAlignment="1" applyProtection="1">
      <alignment horizontal="center" vertical="center" wrapText="1"/>
    </xf>
    <xf numFmtId="0" fontId="8" fillId="9" borderId="11" xfId="2" applyFont="1" applyFill="1" applyBorder="1" applyAlignment="1" applyProtection="1">
      <alignment horizontal="center" vertical="center" wrapText="1"/>
      <protection locked="0"/>
    </xf>
    <xf numFmtId="10" fontId="4" fillId="3" borderId="18" xfId="1" applyNumberFormat="1" applyFont="1" applyFill="1" applyBorder="1" applyAlignment="1" applyProtection="1">
      <alignment horizontal="center" vertical="center" wrapText="1"/>
      <protection locked="0"/>
    </xf>
    <xf numFmtId="10" fontId="4" fillId="3" borderId="19" xfId="1" applyNumberFormat="1" applyFont="1" applyFill="1" applyBorder="1" applyAlignment="1" applyProtection="1">
      <alignment horizontal="center" vertical="center" wrapText="1"/>
      <protection locked="0"/>
    </xf>
    <xf numFmtId="10" fontId="4" fillId="9" borderId="2" xfId="1" applyNumberFormat="1" applyFont="1" applyFill="1" applyBorder="1" applyAlignment="1" applyProtection="1">
      <alignment horizontal="center" vertical="center" wrapText="1"/>
      <protection locked="0"/>
    </xf>
    <xf numFmtId="10" fontId="4" fillId="9" borderId="3" xfId="1" applyNumberFormat="1" applyFont="1" applyFill="1" applyBorder="1" applyAlignment="1" applyProtection="1">
      <alignment horizontal="center" vertical="center" wrapText="1"/>
      <protection locked="0"/>
    </xf>
    <xf numFmtId="0" fontId="4" fillId="9" borderId="3" xfId="2" applyFont="1" applyFill="1" applyBorder="1" applyAlignment="1" applyProtection="1">
      <alignment horizontal="center" vertical="center" wrapText="1"/>
      <protection locked="0"/>
    </xf>
    <xf numFmtId="3" fontId="4" fillId="6" borderId="3" xfId="2" applyNumberFormat="1" applyFont="1" applyFill="1" applyBorder="1" applyAlignment="1" applyProtection="1">
      <alignment horizontal="center" vertical="center" wrapText="1"/>
    </xf>
    <xf numFmtId="1" fontId="4" fillId="6" borderId="3" xfId="2" applyNumberFormat="1" applyFont="1" applyFill="1" applyBorder="1" applyAlignment="1" applyProtection="1">
      <alignment horizontal="center" vertical="center" wrapText="1"/>
    </xf>
    <xf numFmtId="0" fontId="8" fillId="7" borderId="3" xfId="2" applyFont="1" applyFill="1" applyBorder="1" applyAlignment="1" applyProtection="1">
      <alignment horizontal="center" vertical="center" wrapText="1"/>
    </xf>
    <xf numFmtId="10" fontId="4" fillId="3" borderId="20" xfId="1" applyNumberFormat="1" applyFont="1" applyFill="1" applyBorder="1" applyAlignment="1" applyProtection="1">
      <alignment horizontal="center" vertical="center" wrapText="1"/>
      <protection locked="0"/>
    </xf>
    <xf numFmtId="10" fontId="4" fillId="3" borderId="21" xfId="1" applyNumberFormat="1" applyFont="1" applyFill="1" applyBorder="1" applyAlignment="1" applyProtection="1">
      <alignment horizontal="center" vertical="center" wrapText="1"/>
      <protection locked="0"/>
    </xf>
    <xf numFmtId="10" fontId="4" fillId="9" borderId="6" xfId="1" applyNumberFormat="1" applyFont="1" applyFill="1" applyBorder="1" applyAlignment="1" applyProtection="1">
      <alignment horizontal="center" vertical="center" wrapText="1"/>
      <protection locked="0"/>
    </xf>
    <xf numFmtId="10" fontId="4" fillId="9" borderId="7" xfId="1" applyNumberFormat="1" applyFont="1" applyFill="1" applyBorder="1" applyAlignment="1" applyProtection="1">
      <alignment horizontal="center" vertical="center" wrapText="1"/>
      <protection locked="0"/>
    </xf>
    <xf numFmtId="3" fontId="4" fillId="6" borderId="7" xfId="2" applyNumberFormat="1" applyFont="1" applyFill="1" applyBorder="1" applyAlignment="1" applyProtection="1">
      <alignment horizontal="center" vertical="center" wrapText="1"/>
    </xf>
    <xf numFmtId="1" fontId="4" fillId="6" borderId="7" xfId="2" applyNumberFormat="1" applyFont="1" applyFill="1" applyBorder="1" applyAlignment="1" applyProtection="1">
      <alignment horizontal="center" vertical="center" wrapText="1"/>
    </xf>
    <xf numFmtId="0" fontId="8" fillId="7" borderId="7" xfId="2" applyFont="1" applyFill="1" applyBorder="1" applyAlignment="1" applyProtection="1">
      <alignment horizontal="center" vertical="center" wrapText="1"/>
    </xf>
    <xf numFmtId="10" fontId="4" fillId="10" borderId="20" xfId="1" applyNumberFormat="1" applyFont="1" applyFill="1" applyBorder="1" applyAlignment="1" applyProtection="1">
      <alignment horizontal="center" vertical="center" wrapText="1"/>
      <protection locked="0"/>
    </xf>
    <xf numFmtId="10" fontId="4" fillId="10" borderId="21" xfId="1" applyNumberFormat="1" applyFont="1" applyFill="1" applyBorder="1" applyAlignment="1" applyProtection="1">
      <alignment horizontal="center" vertical="center" wrapText="1"/>
      <protection locked="0"/>
    </xf>
    <xf numFmtId="10" fontId="4" fillId="3" borderId="22" xfId="1" applyNumberFormat="1" applyFont="1" applyFill="1" applyBorder="1" applyAlignment="1" applyProtection="1">
      <alignment horizontal="center" vertical="center" wrapText="1"/>
      <protection locked="0"/>
    </xf>
    <xf numFmtId="10" fontId="4" fillId="3" borderId="23" xfId="1" applyNumberFormat="1" applyFont="1" applyFill="1" applyBorder="1" applyAlignment="1" applyProtection="1">
      <alignment horizontal="center" vertical="center" wrapText="1"/>
      <protection locked="0"/>
    </xf>
    <xf numFmtId="10" fontId="4" fillId="10" borderId="13" xfId="1" applyNumberFormat="1" applyFont="1" applyFill="1" applyBorder="1" applyAlignment="1" applyProtection="1">
      <alignment horizontal="center" vertical="center" wrapText="1"/>
      <protection locked="0"/>
    </xf>
    <xf numFmtId="10" fontId="4" fillId="10" borderId="27" xfId="1" applyNumberFormat="1" applyFont="1" applyFill="1" applyBorder="1" applyAlignment="1" applyProtection="1">
      <alignment horizontal="center" vertical="center" wrapText="1"/>
      <protection locked="0"/>
    </xf>
    <xf numFmtId="10" fontId="4" fillId="10" borderId="18" xfId="1" applyNumberFormat="1" applyFont="1" applyFill="1" applyBorder="1" applyAlignment="1" applyProtection="1">
      <alignment horizontal="center" vertical="center" wrapText="1"/>
      <protection locked="0"/>
    </xf>
    <xf numFmtId="10" fontId="4" fillId="11" borderId="20" xfId="1" applyNumberFormat="1" applyFont="1" applyFill="1" applyBorder="1" applyAlignment="1" applyProtection="1">
      <alignment horizontal="center" vertical="center" wrapText="1"/>
      <protection locked="0"/>
    </xf>
    <xf numFmtId="10" fontId="4" fillId="3" borderId="13" xfId="1" applyNumberFormat="1" applyFont="1" applyFill="1" applyBorder="1" applyAlignment="1" applyProtection="1">
      <alignment horizontal="center" vertical="center" wrapText="1"/>
      <protection locked="0"/>
    </xf>
    <xf numFmtId="10" fontId="4" fillId="3" borderId="27" xfId="1" applyNumberFormat="1" applyFont="1" applyFill="1" applyBorder="1" applyAlignment="1" applyProtection="1">
      <alignment horizontal="center" vertical="center" wrapText="1"/>
      <protection locked="0"/>
    </xf>
    <xf numFmtId="10" fontId="4" fillId="11" borderId="13" xfId="1" applyNumberFormat="1" applyFont="1" applyFill="1" applyBorder="1" applyAlignment="1" applyProtection="1">
      <alignment horizontal="center" vertical="center" wrapText="1"/>
      <protection locked="0"/>
    </xf>
    <xf numFmtId="10" fontId="4" fillId="11" borderId="27" xfId="1" applyNumberFormat="1" applyFont="1" applyFill="1" applyBorder="1" applyAlignment="1" applyProtection="1">
      <alignment horizontal="center" vertical="center" wrapText="1"/>
      <protection locked="0"/>
    </xf>
    <xf numFmtId="10" fontId="4" fillId="11" borderId="18" xfId="1" applyNumberFormat="1" applyFont="1" applyFill="1" applyBorder="1" applyAlignment="1" applyProtection="1">
      <alignment horizontal="center" vertical="center" wrapText="1"/>
      <protection locked="0"/>
    </xf>
    <xf numFmtId="0" fontId="5" fillId="12" borderId="31" xfId="2" applyFont="1" applyFill="1" applyBorder="1" applyAlignment="1" applyProtection="1">
      <alignment horizontal="center" vertical="center" wrapText="1"/>
    </xf>
    <xf numFmtId="0" fontId="5" fillId="12" borderId="7" xfId="2" applyFont="1" applyFill="1" applyBorder="1" applyAlignment="1" applyProtection="1">
      <alignment horizontal="center" vertical="center" wrapText="1"/>
    </xf>
    <xf numFmtId="0" fontId="12" fillId="12" borderId="7" xfId="2" applyFont="1" applyFill="1" applyBorder="1" applyAlignment="1" applyProtection="1">
      <alignment horizontal="center" vertical="center" wrapText="1"/>
    </xf>
    <xf numFmtId="0" fontId="4" fillId="12" borderId="7" xfId="2" applyFont="1" applyFill="1" applyBorder="1" applyAlignment="1" applyProtection="1">
      <alignment vertical="center" wrapText="1"/>
    </xf>
    <xf numFmtId="0" fontId="5" fillId="12" borderId="7" xfId="2" applyFont="1" applyFill="1" applyBorder="1" applyAlignment="1" applyProtection="1">
      <alignment vertical="center" wrapText="1"/>
    </xf>
    <xf numFmtId="0" fontId="14" fillId="2" borderId="42" xfId="2" applyFont="1" applyFill="1" applyBorder="1" applyAlignment="1" applyProtection="1">
      <alignment vertical="center"/>
    </xf>
    <xf numFmtId="0" fontId="15" fillId="2" borderId="42" xfId="2" applyFont="1" applyFill="1" applyBorder="1" applyAlignment="1" applyProtection="1">
      <alignment vertical="center"/>
      <protection hidden="1"/>
    </xf>
    <xf numFmtId="0" fontId="2" fillId="2" borderId="42" xfId="2" applyFill="1" applyBorder="1" applyAlignment="1" applyProtection="1">
      <alignment vertical="center"/>
      <protection hidden="1"/>
    </xf>
    <xf numFmtId="0" fontId="2" fillId="2" borderId="44" xfId="2" applyFill="1" applyBorder="1" applyAlignment="1" applyProtection="1">
      <alignment vertical="center"/>
    </xf>
    <xf numFmtId="0" fontId="14" fillId="2" borderId="0" xfId="2" applyFont="1" applyFill="1" applyBorder="1" applyAlignment="1" applyProtection="1">
      <alignment vertical="center"/>
    </xf>
    <xf numFmtId="0" fontId="15" fillId="2" borderId="0" xfId="2" applyFont="1" applyFill="1" applyBorder="1" applyAlignment="1" applyProtection="1">
      <alignment vertical="center"/>
      <protection hidden="1"/>
    </xf>
    <xf numFmtId="0" fontId="2" fillId="2" borderId="0" xfId="2" applyFill="1" applyAlignment="1" applyProtection="1">
      <alignment vertical="center"/>
      <protection hidden="1"/>
    </xf>
    <xf numFmtId="0" fontId="4" fillId="2" borderId="0" xfId="2" applyFont="1" applyFill="1" applyBorder="1" applyAlignment="1" applyProtection="1">
      <alignment horizontal="left" vertical="center"/>
    </xf>
    <xf numFmtId="0" fontId="16" fillId="2" borderId="0" xfId="2" applyFont="1" applyFill="1" applyBorder="1" applyAlignment="1" applyProtection="1">
      <alignment horizontal="center" vertical="center"/>
    </xf>
    <xf numFmtId="0" fontId="17" fillId="2" borderId="0" xfId="2" applyFont="1" applyFill="1" applyBorder="1" applyAlignment="1" applyProtection="1">
      <alignment horizontal="right" vertical="center"/>
    </xf>
    <xf numFmtId="0" fontId="4" fillId="2" borderId="0" xfId="2" applyFont="1" applyFill="1" applyAlignment="1" applyProtection="1">
      <alignment horizontal="left" vertical="center"/>
    </xf>
    <xf numFmtId="0" fontId="2" fillId="2" borderId="0" xfId="2" applyFill="1" applyAlignment="1" applyProtection="1">
      <alignment horizontal="center" vertical="center"/>
    </xf>
    <xf numFmtId="0" fontId="19" fillId="2" borderId="0" xfId="2" applyFont="1" applyFill="1" applyAlignment="1" applyProtection="1">
      <alignment horizontal="right" vertical="center"/>
    </xf>
    <xf numFmtId="0" fontId="18" fillId="2" borderId="0" xfId="2" applyFont="1" applyFill="1" applyAlignment="1" applyProtection="1">
      <alignment vertical="center"/>
    </xf>
    <xf numFmtId="14" fontId="20" fillId="2" borderId="0" xfId="2" applyNumberFormat="1" applyFont="1" applyFill="1" applyAlignment="1" applyProtection="1">
      <alignment vertical="center"/>
      <protection hidden="1"/>
    </xf>
    <xf numFmtId="0" fontId="21" fillId="2" borderId="0" xfId="2" applyFont="1" applyFill="1" applyAlignment="1" applyProtection="1">
      <alignment vertical="center"/>
    </xf>
    <xf numFmtId="0" fontId="22" fillId="2" borderId="0" xfId="2" applyFont="1" applyFill="1" applyAlignment="1" applyProtection="1">
      <alignment vertical="center"/>
      <protection hidden="1"/>
    </xf>
    <xf numFmtId="0" fontId="6" fillId="8" borderId="11" xfId="2" applyFont="1" applyFill="1" applyBorder="1" applyAlignment="1" applyProtection="1">
      <alignment horizontal="center" vertical="center" wrapText="1"/>
    </xf>
    <xf numFmtId="0" fontId="6" fillId="8" borderId="7" xfId="2" applyFont="1" applyFill="1" applyBorder="1" applyAlignment="1" applyProtection="1">
      <alignment horizontal="center" vertical="center" wrapText="1"/>
    </xf>
    <xf numFmtId="0" fontId="6" fillId="8" borderId="43" xfId="2" applyFont="1" applyFill="1" applyBorder="1" applyAlignment="1" applyProtection="1">
      <alignment horizontal="center" vertical="center" wrapText="1"/>
    </xf>
    <xf numFmtId="0" fontId="6" fillId="8" borderId="42" xfId="2" applyFont="1" applyFill="1" applyBorder="1" applyAlignment="1" applyProtection="1">
      <alignment horizontal="center" vertical="center" wrapText="1"/>
    </xf>
    <xf numFmtId="0" fontId="6" fillId="8" borderId="41" xfId="2" applyFont="1" applyFill="1" applyBorder="1" applyAlignment="1" applyProtection="1">
      <alignment horizontal="center" vertical="center" wrapText="1"/>
    </xf>
    <xf numFmtId="0" fontId="6" fillId="8" borderId="30" xfId="2" applyFont="1" applyFill="1" applyBorder="1" applyAlignment="1" applyProtection="1">
      <alignment horizontal="center" vertical="center" wrapText="1"/>
    </xf>
    <xf numFmtId="0" fontId="6" fillId="8" borderId="0" xfId="2" applyFont="1" applyFill="1" applyBorder="1" applyAlignment="1" applyProtection="1">
      <alignment horizontal="center" vertical="center" wrapText="1"/>
    </xf>
    <xf numFmtId="0" fontId="6" fillId="8" borderId="39" xfId="2" applyFont="1" applyFill="1" applyBorder="1" applyAlignment="1" applyProtection="1">
      <alignment horizontal="center" vertical="center" wrapText="1"/>
    </xf>
    <xf numFmtId="0" fontId="6" fillId="8" borderId="17" xfId="2" applyFont="1" applyFill="1" applyBorder="1" applyAlignment="1" applyProtection="1">
      <alignment horizontal="center" vertical="center" wrapText="1"/>
    </xf>
    <xf numFmtId="0" fontId="6" fillId="8" borderId="35" xfId="2" applyFont="1" applyFill="1" applyBorder="1" applyAlignment="1" applyProtection="1">
      <alignment horizontal="center" vertical="center" wrapText="1"/>
    </xf>
    <xf numFmtId="0" fontId="6" fillId="8" borderId="38" xfId="2" applyFont="1" applyFill="1" applyBorder="1" applyAlignment="1" applyProtection="1">
      <alignment horizontal="center" vertical="center" wrapText="1"/>
    </xf>
    <xf numFmtId="10" fontId="4" fillId="9" borderId="34" xfId="1" applyNumberFormat="1" applyFont="1" applyFill="1" applyBorder="1" applyAlignment="1" applyProtection="1">
      <alignment horizontal="center" vertical="center" wrapText="1"/>
      <protection locked="0"/>
    </xf>
    <xf numFmtId="10" fontId="4" fillId="9" borderId="31" xfId="1" applyNumberFormat="1" applyFont="1" applyFill="1" applyBorder="1" applyAlignment="1" applyProtection="1">
      <alignment horizontal="center" vertical="center" wrapText="1"/>
      <protection locked="0"/>
    </xf>
    <xf numFmtId="10" fontId="4" fillId="9" borderId="29" xfId="1" applyNumberFormat="1" applyFont="1" applyFill="1" applyBorder="1" applyAlignment="1" applyProtection="1">
      <alignment horizontal="center" vertical="center" wrapText="1"/>
      <protection locked="0"/>
    </xf>
    <xf numFmtId="10" fontId="4" fillId="9" borderId="33" xfId="1" applyNumberFormat="1" applyFont="1" applyFill="1" applyBorder="1" applyAlignment="1" applyProtection="1">
      <alignment horizontal="center" vertical="center" wrapText="1"/>
      <protection locked="0"/>
    </xf>
    <xf numFmtId="10" fontId="4" fillId="9" borderId="30" xfId="1" applyNumberFormat="1" applyFont="1" applyFill="1" applyBorder="1" applyAlignment="1" applyProtection="1">
      <alignment horizontal="center" vertical="center" wrapText="1"/>
      <protection locked="0"/>
    </xf>
    <xf numFmtId="10" fontId="4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6" fillId="8" borderId="40" xfId="2" applyFont="1" applyFill="1" applyBorder="1" applyAlignment="1" applyProtection="1">
      <alignment horizontal="center" vertical="center" wrapText="1"/>
    </xf>
    <xf numFmtId="0" fontId="6" fillId="8" borderId="37" xfId="2" applyFont="1" applyFill="1" applyBorder="1" applyAlignment="1" applyProtection="1">
      <alignment horizontal="center" vertical="center" wrapText="1"/>
    </xf>
    <xf numFmtId="0" fontId="8" fillId="12" borderId="33" xfId="2" applyFont="1" applyFill="1" applyBorder="1" applyAlignment="1" applyProtection="1">
      <alignment horizontal="center" vertical="center" wrapText="1"/>
    </xf>
    <xf numFmtId="0" fontId="8" fillId="12" borderId="36" xfId="2" applyFont="1" applyFill="1" applyBorder="1" applyAlignment="1" applyProtection="1">
      <alignment horizontal="center" vertical="center" wrapText="1"/>
    </xf>
    <xf numFmtId="0" fontId="8" fillId="12" borderId="0" xfId="2" applyFont="1" applyFill="1" applyBorder="1" applyAlignment="1" applyProtection="1">
      <alignment horizontal="center" vertical="center" wrapText="1"/>
    </xf>
    <xf numFmtId="0" fontId="8" fillId="12" borderId="24" xfId="2" applyFont="1" applyFill="1" applyBorder="1" applyAlignment="1" applyProtection="1">
      <alignment horizontal="center" vertical="center" wrapText="1"/>
    </xf>
    <xf numFmtId="0" fontId="8" fillId="12" borderId="17" xfId="2" applyFont="1" applyFill="1" applyBorder="1" applyAlignment="1" applyProtection="1">
      <alignment horizontal="center" vertical="center" wrapText="1"/>
    </xf>
    <xf numFmtId="0" fontId="8" fillId="12" borderId="35" xfId="2" applyFont="1" applyFill="1" applyBorder="1" applyAlignment="1" applyProtection="1">
      <alignment horizontal="center" vertical="center" wrapText="1"/>
    </xf>
    <xf numFmtId="0" fontId="11" fillId="12" borderId="6" xfId="2" applyFont="1" applyFill="1" applyBorder="1" applyAlignment="1" applyProtection="1">
      <alignment horizontal="center" vertical="center" wrapText="1"/>
    </xf>
    <xf numFmtId="0" fontId="11" fillId="12" borderId="25" xfId="2" applyFont="1" applyFill="1" applyBorder="1" applyAlignment="1" applyProtection="1">
      <alignment horizontal="center" vertical="center" wrapText="1"/>
    </xf>
    <xf numFmtId="0" fontId="11" fillId="12" borderId="0" xfId="2" applyFont="1" applyFill="1" applyBorder="1" applyAlignment="1" applyProtection="1">
      <alignment horizontal="center" vertical="center" wrapText="1"/>
    </xf>
    <xf numFmtId="0" fontId="11" fillId="12" borderId="24" xfId="2" applyFont="1" applyFill="1" applyBorder="1" applyAlignment="1" applyProtection="1">
      <alignment horizontal="center" vertical="center" wrapText="1"/>
    </xf>
    <xf numFmtId="0" fontId="6" fillId="8" borderId="29" xfId="2" applyFont="1" applyFill="1" applyBorder="1" applyAlignment="1" applyProtection="1">
      <alignment horizontal="center" vertical="center" wrapText="1"/>
    </xf>
    <xf numFmtId="0" fontId="6" fillId="8" borderId="6" xfId="2" applyFont="1" applyFill="1" applyBorder="1" applyAlignment="1" applyProtection="1">
      <alignment horizontal="center" vertical="center" wrapText="1"/>
    </xf>
    <xf numFmtId="0" fontId="6" fillId="8" borderId="12" xfId="2" applyFont="1" applyFill="1" applyBorder="1" applyAlignment="1" applyProtection="1">
      <alignment horizontal="center" vertical="center"/>
    </xf>
    <xf numFmtId="0" fontId="6" fillId="8" borderId="8" xfId="2" applyFont="1" applyFill="1" applyBorder="1" applyAlignment="1" applyProtection="1">
      <alignment horizontal="center" vertical="center"/>
    </xf>
    <xf numFmtId="0" fontId="6" fillId="8" borderId="4" xfId="2" applyFont="1" applyFill="1" applyBorder="1" applyAlignment="1" applyProtection="1">
      <alignment horizontal="center" vertical="center"/>
    </xf>
    <xf numFmtId="0" fontId="6" fillId="8" borderId="7" xfId="2" applyFont="1" applyFill="1" applyBorder="1" applyAlignment="1" applyProtection="1">
      <alignment horizontal="center" vertical="center"/>
    </xf>
    <xf numFmtId="0" fontId="5" fillId="7" borderId="11" xfId="2" applyFont="1" applyFill="1" applyBorder="1" applyAlignment="1" applyProtection="1">
      <alignment horizontal="left" vertical="center" wrapText="1"/>
    </xf>
    <xf numFmtId="0" fontId="5" fillId="7" borderId="7" xfId="2" applyFont="1" applyFill="1" applyBorder="1" applyAlignment="1" applyProtection="1">
      <alignment horizontal="left" vertical="center" wrapText="1"/>
    </xf>
    <xf numFmtId="0" fontId="5" fillId="7" borderId="3" xfId="2" applyFont="1" applyFill="1" applyBorder="1" applyAlignment="1" applyProtection="1">
      <alignment horizontal="left" vertical="center" wrapText="1"/>
    </xf>
    <xf numFmtId="0" fontId="9" fillId="12" borderId="6" xfId="2" applyFont="1" applyFill="1" applyBorder="1" applyAlignment="1" applyProtection="1">
      <alignment horizontal="left" vertical="center" wrapText="1"/>
    </xf>
    <xf numFmtId="0" fontId="9" fillId="12" borderId="26" xfId="2" applyFont="1" applyFill="1" applyBorder="1" applyAlignment="1" applyProtection="1">
      <alignment horizontal="left" vertical="center" wrapText="1"/>
    </xf>
    <xf numFmtId="0" fontId="13" fillId="8" borderId="11" xfId="2" applyFont="1" applyFill="1" applyBorder="1" applyAlignment="1" applyProtection="1">
      <alignment horizontal="center" vertical="center"/>
    </xf>
    <xf numFmtId="0" fontId="10" fillId="7" borderId="7" xfId="2" applyFont="1" applyFill="1" applyBorder="1" applyAlignment="1" applyProtection="1">
      <alignment horizontal="left" vertical="center" wrapText="1"/>
    </xf>
    <xf numFmtId="0" fontId="10" fillId="7" borderId="3" xfId="2" applyFont="1" applyFill="1" applyBorder="1" applyAlignment="1" applyProtection="1">
      <alignment horizontal="left" vertical="center" wrapText="1"/>
    </xf>
    <xf numFmtId="0" fontId="8" fillId="7" borderId="7" xfId="2" applyFont="1" applyFill="1" applyBorder="1" applyAlignment="1" applyProtection="1">
      <alignment horizontal="center" vertical="center" wrapText="1"/>
    </xf>
    <xf numFmtId="0" fontId="4" fillId="12" borderId="7" xfId="2" applyFont="1" applyFill="1" applyBorder="1" applyAlignment="1" applyProtection="1">
      <alignment horizontal="left" vertical="center" wrapText="1"/>
    </xf>
    <xf numFmtId="0" fontId="6" fillId="8" borderId="34" xfId="2" applyFont="1" applyFill="1" applyBorder="1" applyAlignment="1" applyProtection="1">
      <alignment horizontal="center" vertical="center"/>
    </xf>
    <xf numFmtId="0" fontId="6" fillId="8" borderId="29" xfId="2" applyFont="1" applyFill="1" applyBorder="1" applyAlignment="1" applyProtection="1">
      <alignment horizontal="center" vertical="center"/>
    </xf>
    <xf numFmtId="0" fontId="18" fillId="2" borderId="0" xfId="2" applyFont="1" applyFill="1" applyAlignment="1" applyProtection="1">
      <alignment horizontal="center" vertical="center"/>
    </xf>
    <xf numFmtId="0" fontId="13" fillId="8" borderId="10" xfId="2" applyFont="1" applyFill="1" applyBorder="1" applyAlignment="1" applyProtection="1">
      <alignment horizontal="center" vertical="center"/>
    </xf>
    <xf numFmtId="10" fontId="4" fillId="3" borderId="32" xfId="1" applyNumberFormat="1" applyFont="1" applyFill="1" applyBorder="1" applyAlignment="1" applyProtection="1">
      <alignment horizontal="center" vertical="center" wrapText="1"/>
      <protection locked="0"/>
    </xf>
    <xf numFmtId="10" fontId="4" fillId="3" borderId="24" xfId="1" applyNumberFormat="1" applyFont="1" applyFill="1" applyBorder="1" applyAlignment="1" applyProtection="1">
      <alignment horizontal="center" vertical="center" wrapText="1"/>
      <protection locked="0"/>
    </xf>
    <xf numFmtId="10" fontId="4" fillId="3" borderId="28" xfId="1" applyNumberFormat="1" applyFont="1" applyFill="1" applyBorder="1" applyAlignment="1" applyProtection="1">
      <alignment horizontal="center" vertical="center" wrapText="1"/>
      <protection locked="0"/>
    </xf>
    <xf numFmtId="0" fontId="7" fillId="10" borderId="9" xfId="2" applyFont="1" applyFill="1" applyBorder="1" applyAlignment="1" applyProtection="1">
      <alignment horizontal="center" vertical="center" wrapText="1"/>
      <protection locked="0"/>
    </xf>
    <xf numFmtId="0" fontId="7" fillId="10" borderId="5" xfId="2" applyFont="1" applyFill="1" applyBorder="1" applyAlignment="1" applyProtection="1">
      <alignment horizontal="center" vertical="center" wrapText="1"/>
      <protection locked="0"/>
    </xf>
    <xf numFmtId="0" fontId="7" fillId="10" borderId="1" xfId="2" applyFont="1" applyFill="1" applyBorder="1" applyAlignment="1" applyProtection="1">
      <alignment horizontal="center" vertical="center" wrapText="1"/>
      <protection locked="0"/>
    </xf>
    <xf numFmtId="0" fontId="4" fillId="3" borderId="9" xfId="2" applyFont="1" applyFill="1" applyBorder="1" applyAlignment="1" applyProtection="1">
      <alignment horizontal="center" vertical="center" wrapText="1"/>
      <protection locked="0"/>
    </xf>
    <xf numFmtId="0" fontId="4" fillId="3" borderId="5" xfId="2" applyFont="1" applyFill="1" applyBorder="1" applyAlignment="1" applyProtection="1">
      <alignment horizontal="center" vertical="center" wrapText="1"/>
      <protection locked="0"/>
    </xf>
    <xf numFmtId="0" fontId="4" fillId="3" borderId="1" xfId="2" applyFont="1" applyFill="1" applyBorder="1" applyAlignment="1" applyProtection="1">
      <alignment horizontal="center" vertical="center" wrapText="1"/>
      <protection locked="0"/>
    </xf>
    <xf numFmtId="0" fontId="4" fillId="11" borderId="9" xfId="2" applyFont="1" applyFill="1" applyBorder="1" applyAlignment="1" applyProtection="1">
      <alignment horizontal="center" vertical="center" wrapText="1"/>
      <protection locked="0"/>
    </xf>
    <xf numFmtId="0" fontId="4" fillId="11" borderId="5" xfId="2" applyFont="1" applyFill="1" applyBorder="1" applyAlignment="1" applyProtection="1">
      <alignment horizontal="center" vertical="center" wrapText="1"/>
      <protection locked="0"/>
    </xf>
    <xf numFmtId="0" fontId="4" fillId="11" borderId="1" xfId="2" applyFont="1" applyFill="1" applyBorder="1" applyAlignment="1" applyProtection="1">
      <alignment horizontal="center" vertical="center" wrapText="1"/>
      <protection locked="0"/>
    </xf>
    <xf numFmtId="10" fontId="4" fillId="3" borderId="9" xfId="1" applyNumberFormat="1" applyFont="1" applyFill="1" applyBorder="1" applyAlignment="1" applyProtection="1">
      <alignment horizontal="center" vertical="center" wrapText="1"/>
      <protection locked="0"/>
    </xf>
    <xf numFmtId="10" fontId="4" fillId="3" borderId="5" xfId="1" applyNumberFormat="1" applyFont="1" applyFill="1" applyBorder="1" applyAlignment="1" applyProtection="1">
      <alignment horizontal="center" vertical="center" wrapText="1"/>
      <protection locked="0"/>
    </xf>
    <xf numFmtId="10" fontId="4" fillId="3" borderId="1" xfId="1" applyNumberFormat="1" applyFont="1" applyFill="1" applyBorder="1" applyAlignment="1" applyProtection="1">
      <alignment horizontal="center" vertical="center" wrapText="1"/>
      <protection locked="0"/>
    </xf>
  </cellXfs>
  <cellStyles count="9">
    <cellStyle name="H1" xfId="4"/>
    <cellStyle name="H2" xfId="5"/>
    <cellStyle name="IndentedPlain" xfId="6"/>
    <cellStyle name="Normal" xfId="0" builtinId="0"/>
    <cellStyle name="Normal 2" xfId="7"/>
    <cellStyle name="Normal 3" xfId="2"/>
    <cellStyle name="Percent" xfId="1" builtinId="5"/>
    <cellStyle name="Percent 2" xfId="3"/>
    <cellStyle name="Plain" xfId="8"/>
  </cellStyles>
  <dxfs count="2"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627063</xdr:colOff>
      <xdr:row>13</xdr:row>
      <xdr:rowOff>11906</xdr:rowOff>
    </xdr:from>
    <xdr:to>
      <xdr:col>35</xdr:col>
      <xdr:colOff>1047751</xdr:colOff>
      <xdr:row>13</xdr:row>
      <xdr:rowOff>182562</xdr:rowOff>
    </xdr:to>
    <xdr:sp macro="" textlink="">
      <xdr:nvSpPr>
        <xdr:cNvPr id="2" name="Up Arrow 1"/>
        <xdr:cNvSpPr/>
      </xdr:nvSpPr>
      <xdr:spPr>
        <a:xfrm>
          <a:off x="21944013" y="2488406"/>
          <a:ext cx="1588" cy="170656"/>
        </a:xfrm>
        <a:prstGeom prst="up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35</xdr:col>
      <xdr:colOff>559593</xdr:colOff>
      <xdr:row>22</xdr:row>
      <xdr:rowOff>6804</xdr:rowOff>
    </xdr:from>
    <xdr:to>
      <xdr:col>35</xdr:col>
      <xdr:colOff>1131093</xdr:colOff>
      <xdr:row>24</xdr:row>
      <xdr:rowOff>136071</xdr:rowOff>
    </xdr:to>
    <xdr:sp macro="" textlink="">
      <xdr:nvSpPr>
        <xdr:cNvPr id="3" name="Up Arrow 2"/>
        <xdr:cNvSpPr/>
      </xdr:nvSpPr>
      <xdr:spPr>
        <a:xfrm>
          <a:off x="21895593" y="4197804"/>
          <a:ext cx="47625" cy="510267"/>
        </a:xfrm>
        <a:prstGeom prst="up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35</xdr:col>
      <xdr:colOff>555625</xdr:colOff>
      <xdr:row>28</xdr:row>
      <xdr:rowOff>142875</xdr:rowOff>
    </xdr:from>
    <xdr:to>
      <xdr:col>35</xdr:col>
      <xdr:colOff>1047750</xdr:colOff>
      <xdr:row>30</xdr:row>
      <xdr:rowOff>0</xdr:rowOff>
    </xdr:to>
    <xdr:sp macro="" textlink="">
      <xdr:nvSpPr>
        <xdr:cNvPr id="4" name="Up Arrow 3"/>
        <xdr:cNvSpPr/>
      </xdr:nvSpPr>
      <xdr:spPr>
        <a:xfrm>
          <a:off x="21891625" y="5476875"/>
          <a:ext cx="53975" cy="238125"/>
        </a:xfrm>
        <a:prstGeom prst="up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35</xdr:col>
      <xdr:colOff>543718</xdr:colOff>
      <xdr:row>38</xdr:row>
      <xdr:rowOff>0</xdr:rowOff>
    </xdr:from>
    <xdr:to>
      <xdr:col>35</xdr:col>
      <xdr:colOff>1115218</xdr:colOff>
      <xdr:row>40</xdr:row>
      <xdr:rowOff>127000</xdr:rowOff>
    </xdr:to>
    <xdr:sp macro="" textlink="">
      <xdr:nvSpPr>
        <xdr:cNvPr id="5" name="Up Arrow 4"/>
        <xdr:cNvSpPr/>
      </xdr:nvSpPr>
      <xdr:spPr>
        <a:xfrm>
          <a:off x="21879718" y="7239000"/>
          <a:ext cx="66675" cy="508000"/>
        </a:xfrm>
        <a:prstGeom prst="up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35</xdr:col>
      <xdr:colOff>559593</xdr:colOff>
      <xdr:row>15</xdr:row>
      <xdr:rowOff>150812</xdr:rowOff>
    </xdr:from>
    <xdr:to>
      <xdr:col>35</xdr:col>
      <xdr:colOff>1131093</xdr:colOff>
      <xdr:row>18</xdr:row>
      <xdr:rowOff>103187</xdr:rowOff>
    </xdr:to>
    <xdr:sp macro="" textlink="">
      <xdr:nvSpPr>
        <xdr:cNvPr id="6" name="Up Arrow 5"/>
        <xdr:cNvSpPr/>
      </xdr:nvSpPr>
      <xdr:spPr>
        <a:xfrm>
          <a:off x="21895593" y="3008312"/>
          <a:ext cx="47625" cy="523875"/>
        </a:xfrm>
        <a:prstGeom prst="up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35</xdr:col>
      <xdr:colOff>531812</xdr:colOff>
      <xdr:row>32</xdr:row>
      <xdr:rowOff>0</xdr:rowOff>
    </xdr:from>
    <xdr:to>
      <xdr:col>35</xdr:col>
      <xdr:colOff>1103312</xdr:colOff>
      <xdr:row>34</xdr:row>
      <xdr:rowOff>127000</xdr:rowOff>
    </xdr:to>
    <xdr:sp macro="" textlink="">
      <xdr:nvSpPr>
        <xdr:cNvPr id="7" name="Up Arrow 6"/>
        <xdr:cNvSpPr/>
      </xdr:nvSpPr>
      <xdr:spPr>
        <a:xfrm>
          <a:off x="21867812" y="6096000"/>
          <a:ext cx="76200" cy="508000"/>
        </a:xfrm>
        <a:prstGeom prst="up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35</xdr:col>
      <xdr:colOff>642937</xdr:colOff>
      <xdr:row>25</xdr:row>
      <xdr:rowOff>190499</xdr:rowOff>
    </xdr:from>
    <xdr:to>
      <xdr:col>35</xdr:col>
      <xdr:colOff>1047750</xdr:colOff>
      <xdr:row>26</xdr:row>
      <xdr:rowOff>178592</xdr:rowOff>
    </xdr:to>
    <xdr:sp macro="" textlink="">
      <xdr:nvSpPr>
        <xdr:cNvPr id="8" name="Down Arrow 7"/>
        <xdr:cNvSpPr/>
      </xdr:nvSpPr>
      <xdr:spPr>
        <a:xfrm>
          <a:off x="21950362" y="4952999"/>
          <a:ext cx="0" cy="178593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35</xdr:col>
      <xdr:colOff>511968</xdr:colOff>
      <xdr:row>41</xdr:row>
      <xdr:rowOff>176893</xdr:rowOff>
    </xdr:from>
    <xdr:to>
      <xdr:col>35</xdr:col>
      <xdr:colOff>1143000</xdr:colOff>
      <xdr:row>42</xdr:row>
      <xdr:rowOff>188799</xdr:rowOff>
    </xdr:to>
    <xdr:sp macro="" textlink="">
      <xdr:nvSpPr>
        <xdr:cNvPr id="9" name="Left-Right Arrow 8"/>
        <xdr:cNvSpPr/>
      </xdr:nvSpPr>
      <xdr:spPr>
        <a:xfrm>
          <a:off x="21847968" y="7987393"/>
          <a:ext cx="97632" cy="202406"/>
        </a:xfrm>
        <a:prstGeom prst="left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35</xdr:col>
      <xdr:colOff>523874</xdr:colOff>
      <xdr:row>44</xdr:row>
      <xdr:rowOff>163286</xdr:rowOff>
    </xdr:from>
    <xdr:to>
      <xdr:col>35</xdr:col>
      <xdr:colOff>1154906</xdr:colOff>
      <xdr:row>46</xdr:row>
      <xdr:rowOff>10205</xdr:rowOff>
    </xdr:to>
    <xdr:sp macro="" textlink="">
      <xdr:nvSpPr>
        <xdr:cNvPr id="10" name="Left-Right Arrow 9"/>
        <xdr:cNvSpPr/>
      </xdr:nvSpPr>
      <xdr:spPr>
        <a:xfrm>
          <a:off x="21859874" y="8545286"/>
          <a:ext cx="88107" cy="227919"/>
        </a:xfrm>
        <a:prstGeom prst="left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35</xdr:col>
      <xdr:colOff>664369</xdr:colOff>
      <xdr:row>47</xdr:row>
      <xdr:rowOff>23811</xdr:rowOff>
    </xdr:from>
    <xdr:to>
      <xdr:col>35</xdr:col>
      <xdr:colOff>940594</xdr:colOff>
      <xdr:row>47</xdr:row>
      <xdr:rowOff>176210</xdr:rowOff>
    </xdr:to>
    <xdr:sp macro="" textlink="">
      <xdr:nvSpPr>
        <xdr:cNvPr id="11" name="Up Arrow 10"/>
        <xdr:cNvSpPr/>
      </xdr:nvSpPr>
      <xdr:spPr>
        <a:xfrm>
          <a:off x="21943219" y="8977311"/>
          <a:ext cx="0" cy="152399"/>
        </a:xfrm>
        <a:prstGeom prst="up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35</xdr:col>
      <xdr:colOff>666749</xdr:colOff>
      <xdr:row>48</xdr:row>
      <xdr:rowOff>23813</xdr:rowOff>
    </xdr:from>
    <xdr:to>
      <xdr:col>35</xdr:col>
      <xdr:colOff>940594</xdr:colOff>
      <xdr:row>48</xdr:row>
      <xdr:rowOff>178593</xdr:rowOff>
    </xdr:to>
    <xdr:sp macro="" textlink="">
      <xdr:nvSpPr>
        <xdr:cNvPr id="12" name="Up Arrow 11"/>
        <xdr:cNvSpPr/>
      </xdr:nvSpPr>
      <xdr:spPr>
        <a:xfrm>
          <a:off x="21945599" y="9167813"/>
          <a:ext cx="0" cy="154780"/>
        </a:xfrm>
        <a:prstGeom prst="up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35</xdr:col>
      <xdr:colOff>682058</xdr:colOff>
      <xdr:row>44</xdr:row>
      <xdr:rowOff>23813</xdr:rowOff>
    </xdr:from>
    <xdr:to>
      <xdr:col>35</xdr:col>
      <xdr:colOff>958283</xdr:colOff>
      <xdr:row>44</xdr:row>
      <xdr:rowOff>176212</xdr:rowOff>
    </xdr:to>
    <xdr:sp macro="" textlink="">
      <xdr:nvSpPr>
        <xdr:cNvPr id="13" name="Up Arrow 12"/>
        <xdr:cNvSpPr/>
      </xdr:nvSpPr>
      <xdr:spPr>
        <a:xfrm>
          <a:off x="21941858" y="8405813"/>
          <a:ext cx="0" cy="152399"/>
        </a:xfrm>
        <a:prstGeom prst="up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35</xdr:col>
      <xdr:colOff>666750</xdr:colOff>
      <xdr:row>46</xdr:row>
      <xdr:rowOff>11907</xdr:rowOff>
    </xdr:from>
    <xdr:to>
      <xdr:col>35</xdr:col>
      <xdr:colOff>942975</xdr:colOff>
      <xdr:row>46</xdr:row>
      <xdr:rowOff>164306</xdr:rowOff>
    </xdr:to>
    <xdr:sp macro="" textlink="">
      <xdr:nvSpPr>
        <xdr:cNvPr id="14" name="Up Arrow 13"/>
        <xdr:cNvSpPr/>
      </xdr:nvSpPr>
      <xdr:spPr>
        <a:xfrm>
          <a:off x="21945600" y="8774907"/>
          <a:ext cx="0" cy="152399"/>
        </a:xfrm>
        <a:prstGeom prst="up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35</xdr:col>
      <xdr:colOff>500062</xdr:colOff>
      <xdr:row>50</xdr:row>
      <xdr:rowOff>166687</xdr:rowOff>
    </xdr:from>
    <xdr:to>
      <xdr:col>35</xdr:col>
      <xdr:colOff>1190625</xdr:colOff>
      <xdr:row>52</xdr:row>
      <xdr:rowOff>0</xdr:rowOff>
    </xdr:to>
    <xdr:sp macro="" textlink="">
      <xdr:nvSpPr>
        <xdr:cNvPr id="15" name="Left-Right Arrow 14"/>
        <xdr:cNvSpPr/>
      </xdr:nvSpPr>
      <xdr:spPr>
        <a:xfrm>
          <a:off x="21836062" y="9691687"/>
          <a:ext cx="109538" cy="214313"/>
        </a:xfrm>
        <a:prstGeom prst="left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35</xdr:col>
      <xdr:colOff>535781</xdr:colOff>
      <xdr:row>54</xdr:row>
      <xdr:rowOff>130969</xdr:rowOff>
    </xdr:from>
    <xdr:to>
      <xdr:col>35</xdr:col>
      <xdr:colOff>1107281</xdr:colOff>
      <xdr:row>56</xdr:row>
      <xdr:rowOff>79374</xdr:rowOff>
    </xdr:to>
    <xdr:sp macro="" textlink="">
      <xdr:nvSpPr>
        <xdr:cNvPr id="16" name="Up Arrow 15"/>
        <xdr:cNvSpPr/>
      </xdr:nvSpPr>
      <xdr:spPr>
        <a:xfrm>
          <a:off x="21871781" y="10417969"/>
          <a:ext cx="76200" cy="329405"/>
        </a:xfrm>
        <a:prstGeom prst="up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35</xdr:col>
      <xdr:colOff>571501</xdr:colOff>
      <xdr:row>58</xdr:row>
      <xdr:rowOff>142875</xdr:rowOff>
    </xdr:from>
    <xdr:to>
      <xdr:col>35</xdr:col>
      <xdr:colOff>1107283</xdr:colOff>
      <xdr:row>59</xdr:row>
      <xdr:rowOff>250030</xdr:rowOff>
    </xdr:to>
    <xdr:sp macro="" textlink="">
      <xdr:nvSpPr>
        <xdr:cNvPr id="17" name="Down Arrow 16"/>
        <xdr:cNvSpPr/>
      </xdr:nvSpPr>
      <xdr:spPr>
        <a:xfrm>
          <a:off x="21907501" y="11191875"/>
          <a:ext cx="40482" cy="240505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35</xdr:col>
      <xdr:colOff>535781</xdr:colOff>
      <xdr:row>61</xdr:row>
      <xdr:rowOff>35719</xdr:rowOff>
    </xdr:from>
    <xdr:to>
      <xdr:col>35</xdr:col>
      <xdr:colOff>1107281</xdr:colOff>
      <xdr:row>61</xdr:row>
      <xdr:rowOff>519906</xdr:rowOff>
    </xdr:to>
    <xdr:sp macro="" textlink="">
      <xdr:nvSpPr>
        <xdr:cNvPr id="18" name="Up Arrow 17"/>
        <xdr:cNvSpPr/>
      </xdr:nvSpPr>
      <xdr:spPr>
        <a:xfrm>
          <a:off x="21871781" y="11656219"/>
          <a:ext cx="76200" cy="150812"/>
        </a:xfrm>
        <a:prstGeom prst="up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35</xdr:col>
      <xdr:colOff>523875</xdr:colOff>
      <xdr:row>62</xdr:row>
      <xdr:rowOff>35719</xdr:rowOff>
    </xdr:from>
    <xdr:to>
      <xdr:col>35</xdr:col>
      <xdr:colOff>1095375</xdr:colOff>
      <xdr:row>62</xdr:row>
      <xdr:rowOff>519906</xdr:rowOff>
    </xdr:to>
    <xdr:sp macro="" textlink="">
      <xdr:nvSpPr>
        <xdr:cNvPr id="19" name="Up Arrow 18"/>
        <xdr:cNvSpPr/>
      </xdr:nvSpPr>
      <xdr:spPr>
        <a:xfrm>
          <a:off x="21859875" y="11846719"/>
          <a:ext cx="85725" cy="150812"/>
        </a:xfrm>
        <a:prstGeom prst="up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35</xdr:col>
      <xdr:colOff>533400</xdr:colOff>
      <xdr:row>63</xdr:row>
      <xdr:rowOff>57149</xdr:rowOff>
    </xdr:from>
    <xdr:to>
      <xdr:col>35</xdr:col>
      <xdr:colOff>1104900</xdr:colOff>
      <xdr:row>63</xdr:row>
      <xdr:rowOff>541336</xdr:rowOff>
    </xdr:to>
    <xdr:sp macro="" textlink="">
      <xdr:nvSpPr>
        <xdr:cNvPr id="20" name="Up Arrow 19"/>
        <xdr:cNvSpPr/>
      </xdr:nvSpPr>
      <xdr:spPr>
        <a:xfrm>
          <a:off x="21869400" y="12058649"/>
          <a:ext cx="76200" cy="131762"/>
        </a:xfrm>
        <a:prstGeom prst="up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35</xdr:col>
      <xdr:colOff>488156</xdr:colOff>
      <xdr:row>64</xdr:row>
      <xdr:rowOff>190500</xdr:rowOff>
    </xdr:from>
    <xdr:to>
      <xdr:col>35</xdr:col>
      <xdr:colOff>1178719</xdr:colOff>
      <xdr:row>64</xdr:row>
      <xdr:rowOff>559594</xdr:rowOff>
    </xdr:to>
    <xdr:sp macro="" textlink="">
      <xdr:nvSpPr>
        <xdr:cNvPr id="21" name="Left-Right Arrow 20"/>
        <xdr:cNvSpPr/>
      </xdr:nvSpPr>
      <xdr:spPr>
        <a:xfrm>
          <a:off x="21824156" y="12382500"/>
          <a:ext cx="119063" cy="0"/>
        </a:xfrm>
        <a:prstGeom prst="left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35</xdr:col>
      <xdr:colOff>547687</xdr:colOff>
      <xdr:row>71</xdr:row>
      <xdr:rowOff>309563</xdr:rowOff>
    </xdr:from>
    <xdr:to>
      <xdr:col>35</xdr:col>
      <xdr:colOff>1119187</xdr:colOff>
      <xdr:row>73</xdr:row>
      <xdr:rowOff>79375</xdr:rowOff>
    </xdr:to>
    <xdr:sp macro="" textlink="">
      <xdr:nvSpPr>
        <xdr:cNvPr id="22" name="Up Arrow 21"/>
        <xdr:cNvSpPr/>
      </xdr:nvSpPr>
      <xdr:spPr>
        <a:xfrm>
          <a:off x="21883687" y="13711238"/>
          <a:ext cx="66675" cy="274637"/>
        </a:xfrm>
        <a:prstGeom prst="up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2/Users/GBBULVD/BULHOME18/SRazaq/Data/Desktop/WRES%20template%20(V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_Panel"/>
      <sheetName val="Frontsheet"/>
      <sheetName val="Admin_Controls"/>
      <sheetName val="Index"/>
      <sheetName val="Full_Period_References"/>
      <sheetName val="Backsheet"/>
      <sheetName val="Sheet1"/>
      <sheetName val="WRES template (V2)"/>
      <sheetName val="Sheet2"/>
    </sheetNames>
    <sheetDataSet>
      <sheetData sheetId="0" refreshError="1"/>
      <sheetData sheetId="1" refreshError="1"/>
      <sheetData sheetId="2" refreshError="1"/>
      <sheetData sheetId="3" refreshError="1">
        <row r="2">
          <cell r="C2" t="str">
            <v>RTQ</v>
          </cell>
          <cell r="D2" t="str">
            <v>2Gether NHS FT</v>
          </cell>
          <cell r="G2" t="str">
            <v>Q4 2015-16 (testing)</v>
          </cell>
          <cell r="H2">
            <v>10253</v>
          </cell>
        </row>
        <row r="3">
          <cell r="C3" t="str">
            <v>RTV</v>
          </cell>
          <cell r="D3" t="str">
            <v xml:space="preserve">5 Boroughs Partnership NHS FT </v>
          </cell>
          <cell r="G3" t="str">
            <v>Q1 2016-17</v>
          </cell>
          <cell r="H3">
            <v>10258</v>
          </cell>
        </row>
        <row r="4">
          <cell r="C4" t="str">
            <v>REM</v>
          </cell>
          <cell r="D4" t="str">
            <v xml:space="preserve">Aintree University Hospital NHS FT </v>
          </cell>
          <cell r="G4" t="str">
            <v>Q2 2016-17</v>
          </cell>
          <cell r="H4">
            <v>10259</v>
          </cell>
        </row>
        <row r="5">
          <cell r="C5" t="str">
            <v>RCF</v>
          </cell>
          <cell r="D5" t="str">
            <v>Airedale NHS FT</v>
          </cell>
          <cell r="G5" t="str">
            <v>Q3 2016-17</v>
          </cell>
          <cell r="H5">
            <v>10260</v>
          </cell>
        </row>
        <row r="6">
          <cell r="C6" t="str">
            <v>RBS</v>
          </cell>
          <cell r="D6" t="str">
            <v>Alder Hey Children's NHS FT</v>
          </cell>
          <cell r="G6" t="str">
            <v>Q4 2016-17</v>
          </cell>
          <cell r="H6">
            <v>10257</v>
          </cell>
        </row>
        <row r="7">
          <cell r="C7" t="str">
            <v>RTK</v>
          </cell>
          <cell r="D7" t="str">
            <v>Ashford and St. Peter's Hospitals NHS FT</v>
          </cell>
        </row>
        <row r="8">
          <cell r="C8" t="str">
            <v>RVN</v>
          </cell>
          <cell r="D8" t="str">
            <v>Avon and Wiltshire Mental Health Partnership NHS Trust</v>
          </cell>
        </row>
        <row r="9">
          <cell r="C9" t="str">
            <v>RF4</v>
          </cell>
          <cell r="D9" t="str">
            <v>Barking, Havering and Redbridge University Hospitals NHS Trust</v>
          </cell>
        </row>
        <row r="10">
          <cell r="C10" t="str">
            <v>RRP</v>
          </cell>
          <cell r="D10" t="str">
            <v>Barnet, Enfield and Haringey Mental Health NHS Trust</v>
          </cell>
        </row>
        <row r="11">
          <cell r="C11" t="str">
            <v>RFF</v>
          </cell>
          <cell r="D11" t="str">
            <v>Barnsley Hospital NHS FT</v>
          </cell>
        </row>
        <row r="12">
          <cell r="C12" t="str">
            <v>R1H</v>
          </cell>
          <cell r="D12" t="str">
            <v>Barts Health NHS Trust</v>
          </cell>
        </row>
        <row r="13">
          <cell r="C13" t="str">
            <v>RDD</v>
          </cell>
          <cell r="D13" t="str">
            <v>Basildon and Thurrock University Hospitals NHS FT</v>
          </cell>
        </row>
        <row r="14">
          <cell r="C14" t="str">
            <v>RC1</v>
          </cell>
          <cell r="D14" t="str">
            <v xml:space="preserve">Bedford Hospital NHS Trust </v>
          </cell>
        </row>
        <row r="15">
          <cell r="C15" t="str">
            <v>RWX</v>
          </cell>
          <cell r="D15" t="str">
            <v>Berkshire Healthcare NHS FT</v>
          </cell>
        </row>
        <row r="16">
          <cell r="C16" t="str">
            <v>RXT</v>
          </cell>
          <cell r="D16" t="str">
            <v>Birmingham and Solihull Mental Health NHS FT</v>
          </cell>
        </row>
        <row r="17">
          <cell r="C17" t="str">
            <v>RQ3</v>
          </cell>
          <cell r="D17" t="str">
            <v>Birmingham Children's Hospital NHS FT</v>
          </cell>
        </row>
        <row r="18">
          <cell r="C18" t="str">
            <v>RYW</v>
          </cell>
          <cell r="D18" t="str">
            <v>Birmingham Community Healthcare NHS Trust</v>
          </cell>
        </row>
        <row r="19">
          <cell r="C19" t="str">
            <v>RRK</v>
          </cell>
          <cell r="D19" t="str">
            <v>University Hospitals Birmingham NHS FT</v>
          </cell>
        </row>
        <row r="20">
          <cell r="C20" t="str">
            <v>RLU</v>
          </cell>
          <cell r="D20" t="str">
            <v xml:space="preserve">Birmingham Women's NHS FT </v>
          </cell>
        </row>
        <row r="21">
          <cell r="C21" t="str">
            <v>TAJ</v>
          </cell>
          <cell r="D21" t="str">
            <v>Black Country Partnership NHS Foundation Trust</v>
          </cell>
        </row>
        <row r="22">
          <cell r="C22" t="str">
            <v>RXL</v>
          </cell>
          <cell r="D22" t="str">
            <v>Blackpool Teaching Hospitals NHS FT</v>
          </cell>
        </row>
        <row r="23">
          <cell r="C23" t="str">
            <v>RMC</v>
          </cell>
          <cell r="D23" t="str">
            <v>Bolton NHS FT</v>
          </cell>
        </row>
        <row r="24">
          <cell r="C24" t="str">
            <v>TAD</v>
          </cell>
          <cell r="D24" t="str">
            <v>Bradford District Care Trust</v>
          </cell>
        </row>
        <row r="25">
          <cell r="C25" t="str">
            <v>RAE</v>
          </cell>
          <cell r="D25" t="str">
            <v>Bradford Teaching Hospitals NHS FT</v>
          </cell>
        </row>
        <row r="26">
          <cell r="C26" t="str">
            <v>RY2</v>
          </cell>
          <cell r="D26" t="str">
            <v xml:space="preserve">Bridgewater Community Healthcare NHS FT </v>
          </cell>
        </row>
        <row r="27">
          <cell r="C27" t="str">
            <v>RXH</v>
          </cell>
          <cell r="D27" t="str">
            <v>Brighton and Sussex University Hospitals NHS Trust</v>
          </cell>
        </row>
        <row r="28">
          <cell r="C28" t="str">
            <v>RA7</v>
          </cell>
          <cell r="D28" t="str">
            <v>University Hospitals Bristol NHS FT</v>
          </cell>
        </row>
        <row r="29">
          <cell r="C29" t="str">
            <v>RXQ</v>
          </cell>
          <cell r="D29" t="str">
            <v>Buckinghamshire Healthcare NHS Trust</v>
          </cell>
        </row>
        <row r="30">
          <cell r="C30" t="str">
            <v>RJF</v>
          </cell>
          <cell r="D30" t="str">
            <v>Burton Hospitals NHS FT</v>
          </cell>
        </row>
        <row r="31">
          <cell r="C31" t="str">
            <v>RWY</v>
          </cell>
          <cell r="D31" t="str">
            <v>Calderdale and Huddersfield NHS FT</v>
          </cell>
        </row>
        <row r="32">
          <cell r="C32" t="str">
            <v>RJX</v>
          </cell>
          <cell r="D32" t="str">
            <v>Calderstones Partnership NHS FT</v>
          </cell>
        </row>
        <row r="33">
          <cell r="C33" t="str">
            <v>RGT</v>
          </cell>
          <cell r="D33" t="str">
            <v>Cambridge University Hospitals NHS FT</v>
          </cell>
        </row>
        <row r="34">
          <cell r="C34" t="str">
            <v>RT1</v>
          </cell>
          <cell r="D34" t="str">
            <v xml:space="preserve">Cambridgeshire and Peterborough NHS FT </v>
          </cell>
        </row>
        <row r="35">
          <cell r="C35" t="str">
            <v>RYV</v>
          </cell>
          <cell r="D35" t="str">
            <v xml:space="preserve">Cambridgeshire Community Services NHS Trust </v>
          </cell>
        </row>
        <row r="36">
          <cell r="C36" t="str">
            <v>TAF</v>
          </cell>
          <cell r="D36" t="str">
            <v>Camden and Islington NHS Foundation Trust</v>
          </cell>
        </row>
        <row r="37">
          <cell r="C37" t="str">
            <v>RV3</v>
          </cell>
          <cell r="D37" t="str">
            <v>Central and North West London NHS FT</v>
          </cell>
        </row>
        <row r="38">
          <cell r="C38" t="str">
            <v>RYX</v>
          </cell>
          <cell r="D38" t="str">
            <v>Central London Community Healthcare NHS Trust</v>
          </cell>
        </row>
        <row r="39">
          <cell r="C39" t="str">
            <v>RW3</v>
          </cell>
          <cell r="D39" t="str">
            <v>Central Manchester University Hospitals NHS FT</v>
          </cell>
        </row>
        <row r="40">
          <cell r="C40" t="str">
            <v>RQM</v>
          </cell>
          <cell r="D40" t="str">
            <v>Chelsea and Westminster Hospital NHS FT</v>
          </cell>
        </row>
        <row r="41">
          <cell r="C41" t="str">
            <v>RXA</v>
          </cell>
          <cell r="D41" t="str">
            <v>Cheshire and Wirral Partnership NHS FT</v>
          </cell>
        </row>
        <row r="42">
          <cell r="C42" t="str">
            <v>RFS</v>
          </cell>
          <cell r="D42" t="str">
            <v>Chesterfield Royal Hospital NHS FT</v>
          </cell>
        </row>
        <row r="43">
          <cell r="C43" t="str">
            <v>RBV</v>
          </cell>
          <cell r="D43" t="str">
            <v>Christie NHS FT</v>
          </cell>
        </row>
        <row r="44">
          <cell r="C44" t="str">
            <v>RLN</v>
          </cell>
          <cell r="D44" t="str">
            <v xml:space="preserve">City Hospitals Sunderland NHS FT </v>
          </cell>
        </row>
        <row r="45">
          <cell r="C45" t="str">
            <v>REN</v>
          </cell>
          <cell r="D45" t="str">
            <v>Clatterbridge Cancer Centre NHS FT</v>
          </cell>
        </row>
        <row r="46">
          <cell r="C46" t="str">
            <v>RDE</v>
          </cell>
          <cell r="D46" t="str">
            <v xml:space="preserve">Colchester Hospital University NHS FT </v>
          </cell>
        </row>
        <row r="47">
          <cell r="C47" t="str">
            <v>RJ8</v>
          </cell>
          <cell r="D47" t="str">
            <v xml:space="preserve">Cornwall Partnership NHS FT </v>
          </cell>
        </row>
        <row r="48">
          <cell r="C48" t="str">
            <v>RJR</v>
          </cell>
          <cell r="D48" t="str">
            <v>Countess of Chester Hospital NHS FT</v>
          </cell>
        </row>
        <row r="49">
          <cell r="C49" t="str">
            <v>RXP</v>
          </cell>
          <cell r="D49" t="str">
            <v xml:space="preserve">County Durham and Darlington NHS FT </v>
          </cell>
        </row>
        <row r="50">
          <cell r="C50" t="str">
            <v>RYG</v>
          </cell>
          <cell r="D50" t="str">
            <v>Coventry and Warwickshire Partnership NHS Trust</v>
          </cell>
        </row>
        <row r="51">
          <cell r="C51" t="str">
            <v>RKB</v>
          </cell>
          <cell r="D51" t="str">
            <v xml:space="preserve">University Hospitals Coventry and Warwickshire NHS Trust </v>
          </cell>
        </row>
        <row r="52">
          <cell r="C52" t="str">
            <v>RJ6</v>
          </cell>
          <cell r="D52" t="str">
            <v>Croydon Health Services NHS Trust</v>
          </cell>
        </row>
        <row r="53">
          <cell r="C53" t="str">
            <v>RNN</v>
          </cell>
          <cell r="D53" t="str">
            <v xml:space="preserve">Cumbria Partnership NHS FT </v>
          </cell>
        </row>
        <row r="54">
          <cell r="C54" t="str">
            <v>RN7</v>
          </cell>
          <cell r="D54" t="str">
            <v xml:space="preserve">Dartford and Gravesham NHS Trust </v>
          </cell>
        </row>
        <row r="55">
          <cell r="C55" t="str">
            <v>RTG</v>
          </cell>
          <cell r="D55" t="str">
            <v>Derby Teaching Hospitals NHS FT</v>
          </cell>
        </row>
        <row r="56">
          <cell r="C56" t="str">
            <v>RY8</v>
          </cell>
          <cell r="D56" t="str">
            <v>Derbyshire Community Health Services NHS FT</v>
          </cell>
        </row>
        <row r="57">
          <cell r="C57" t="str">
            <v>RXM</v>
          </cell>
          <cell r="D57" t="str">
            <v>Derbyshire Healthcare NHS FT</v>
          </cell>
        </row>
        <row r="58">
          <cell r="C58" t="str">
            <v>RWV</v>
          </cell>
          <cell r="D58" t="str">
            <v>Devon Partnership NHS Trust</v>
          </cell>
        </row>
        <row r="59">
          <cell r="C59" t="str">
            <v>RP5</v>
          </cell>
          <cell r="D59" t="str">
            <v>Doncaster and Bassetlaw Hospitals NHS FT</v>
          </cell>
        </row>
        <row r="60">
          <cell r="C60" t="str">
            <v>RBD</v>
          </cell>
          <cell r="D60" t="str">
            <v>Dorset County Hospital NHS FT</v>
          </cell>
        </row>
        <row r="61">
          <cell r="C61" t="str">
            <v>RDY</v>
          </cell>
          <cell r="D61" t="str">
            <v>Dorset Healthcare University NHS FT</v>
          </cell>
        </row>
        <row r="62">
          <cell r="C62" t="str">
            <v>RYK</v>
          </cell>
          <cell r="D62" t="str">
            <v>Dudley and Walsall Mental Health Partnership NHS Trust</v>
          </cell>
        </row>
        <row r="63">
          <cell r="C63" t="str">
            <v>RNA</v>
          </cell>
          <cell r="D63" t="str">
            <v xml:space="preserve">Dudley Group NHS FT </v>
          </cell>
        </row>
        <row r="64">
          <cell r="C64" t="str">
            <v>RWH</v>
          </cell>
          <cell r="D64" t="str">
            <v>East and North Hertfordshire NHS Trust</v>
          </cell>
        </row>
        <row r="65">
          <cell r="C65" t="str">
            <v>RJN</v>
          </cell>
          <cell r="D65" t="str">
            <v>East Cheshire NHS Trust</v>
          </cell>
        </row>
        <row r="66">
          <cell r="C66" t="str">
            <v>RVV</v>
          </cell>
          <cell r="D66" t="str">
            <v>East Kent Hospitals University NHS FT</v>
          </cell>
        </row>
        <row r="67">
          <cell r="C67" t="str">
            <v>RXR</v>
          </cell>
          <cell r="D67" t="str">
            <v>East Lancashire Hospitals NHS Trust</v>
          </cell>
        </row>
        <row r="68">
          <cell r="C68" t="str">
            <v>RWK</v>
          </cell>
          <cell r="D68" t="str">
            <v>East London NHS FT</v>
          </cell>
        </row>
        <row r="69">
          <cell r="C69" t="str">
            <v>RX9</v>
          </cell>
          <cell r="D69" t="str">
            <v>East Midlands Ambulance Service NHS Trust</v>
          </cell>
        </row>
        <row r="70">
          <cell r="C70" t="str">
            <v>RYC</v>
          </cell>
          <cell r="D70" t="str">
            <v>East of England Ambulance Service NHS Trust</v>
          </cell>
        </row>
        <row r="71">
          <cell r="C71" t="str">
            <v>RXC</v>
          </cell>
          <cell r="D71" t="str">
            <v>East Sussex Healthcare NHS Trust</v>
          </cell>
        </row>
        <row r="72">
          <cell r="C72" t="str">
            <v>RVR</v>
          </cell>
          <cell r="D72" t="str">
            <v>Epsom and St Helier University Hospitals NHS Trust</v>
          </cell>
        </row>
        <row r="73">
          <cell r="C73" t="str">
            <v>RDU</v>
          </cell>
          <cell r="D73" t="str">
            <v>Frimley Health NHS FT</v>
          </cell>
        </row>
        <row r="74">
          <cell r="C74" t="str">
            <v>RR7</v>
          </cell>
          <cell r="D74" t="str">
            <v>Gateshead Health NHS FT</v>
          </cell>
        </row>
        <row r="75">
          <cell r="C75" t="str">
            <v>RLT</v>
          </cell>
          <cell r="D75" t="str">
            <v xml:space="preserve">George Eliot Hospital NHS Trust </v>
          </cell>
        </row>
        <row r="76">
          <cell r="C76" t="str">
            <v>R1J</v>
          </cell>
          <cell r="D76" t="str">
            <v>Gloucestershire Care Services NHS Trust</v>
          </cell>
        </row>
        <row r="77">
          <cell r="C77" t="str">
            <v>RTE</v>
          </cell>
          <cell r="D77" t="str">
            <v>Gloucestershire Hospitals NHS FT</v>
          </cell>
        </row>
        <row r="78">
          <cell r="C78" t="str">
            <v>RXV</v>
          </cell>
          <cell r="D78" t="str">
            <v>Greater Manchester West Mental Health NHS FT</v>
          </cell>
        </row>
        <row r="79">
          <cell r="C79" t="str">
            <v>RP4</v>
          </cell>
          <cell r="D79" t="str">
            <v>Great Ormond Street Hospital For Children NHS FT</v>
          </cell>
        </row>
        <row r="80">
          <cell r="C80" t="str">
            <v>RN3</v>
          </cell>
          <cell r="D80" t="str">
            <v xml:space="preserve">Great Western Hospitals NHS FT </v>
          </cell>
        </row>
        <row r="81">
          <cell r="C81" t="str">
            <v>RJ1</v>
          </cell>
          <cell r="D81" t="str">
            <v>Guy's and St Thomas' NHS FT</v>
          </cell>
        </row>
        <row r="82">
          <cell r="C82" t="str">
            <v>RN5</v>
          </cell>
          <cell r="D82" t="str">
            <v xml:space="preserve">Hampshire Hospitals NHS FT </v>
          </cell>
        </row>
        <row r="83">
          <cell r="C83" t="str">
            <v>RCD</v>
          </cell>
          <cell r="D83" t="str">
            <v>Harrogate and District NHS FT</v>
          </cell>
        </row>
        <row r="84">
          <cell r="C84" t="str">
            <v>RR1</v>
          </cell>
          <cell r="D84" t="str">
            <v>Heart of England NHS FT</v>
          </cell>
        </row>
        <row r="85">
          <cell r="C85" t="str">
            <v>RY4</v>
          </cell>
          <cell r="D85" t="str">
            <v>Hertfordshire Community NHS Trust</v>
          </cell>
        </row>
        <row r="86">
          <cell r="C86" t="str">
            <v>RWR</v>
          </cell>
          <cell r="D86" t="str">
            <v>Hertfordshire Partnership University NHS FT</v>
          </cell>
        </row>
        <row r="87">
          <cell r="C87" t="str">
            <v>RAS</v>
          </cell>
          <cell r="D87" t="str">
            <v>Hillingdon Hospitals NHS FT</v>
          </cell>
        </row>
        <row r="88">
          <cell r="C88" t="str">
            <v>RQQ</v>
          </cell>
          <cell r="D88" t="str">
            <v>Hinchingbrooke Health Care NHS Trust</v>
          </cell>
        </row>
        <row r="89">
          <cell r="C89" t="str">
            <v>RQX</v>
          </cell>
          <cell r="D89" t="str">
            <v xml:space="preserve">Homerton University Hospital NHS FT </v>
          </cell>
        </row>
        <row r="90">
          <cell r="C90" t="str">
            <v>RY9</v>
          </cell>
          <cell r="D90" t="str">
            <v>Hounslow and Richmond Community Healthcare NHS Trust</v>
          </cell>
        </row>
        <row r="91">
          <cell r="C91" t="str">
            <v>RWA</v>
          </cell>
          <cell r="D91" t="str">
            <v>Hull and East Yorkshire Hospitals NHS Trust</v>
          </cell>
        </row>
        <row r="92">
          <cell r="C92" t="str">
            <v>RV9</v>
          </cell>
          <cell r="D92" t="str">
            <v>Humber NHS FT</v>
          </cell>
        </row>
        <row r="93">
          <cell r="C93" t="str">
            <v>RYJ</v>
          </cell>
          <cell r="D93" t="str">
            <v>Imperial College Healthcare NHS Trust</v>
          </cell>
        </row>
        <row r="94">
          <cell r="C94" t="str">
            <v>RGQ</v>
          </cell>
          <cell r="D94" t="str">
            <v>Ipswich Hospital NHS Trust</v>
          </cell>
        </row>
        <row r="95">
          <cell r="C95" t="str">
            <v>R1F1</v>
          </cell>
          <cell r="D95" t="str">
            <v>Isle of Wight NHS Trust (Acute sector)</v>
          </cell>
        </row>
        <row r="96">
          <cell r="C96" t="str">
            <v>RGP</v>
          </cell>
          <cell r="D96" t="str">
            <v xml:space="preserve">James Paget University Hospitals NHS FT </v>
          </cell>
        </row>
        <row r="97">
          <cell r="C97" t="str">
            <v>RXY</v>
          </cell>
          <cell r="D97" t="str">
            <v xml:space="preserve">Kent and Medway NHS and Social Care Partnership Trust </v>
          </cell>
        </row>
        <row r="98">
          <cell r="C98" t="str">
            <v>RYY</v>
          </cell>
          <cell r="D98" t="str">
            <v xml:space="preserve">Kent Community Health NHS FT </v>
          </cell>
        </row>
        <row r="99">
          <cell r="C99" t="str">
            <v>RNQ</v>
          </cell>
          <cell r="D99" t="str">
            <v>Kettering General Hospital NHS FT</v>
          </cell>
        </row>
        <row r="100">
          <cell r="C100" t="str">
            <v>RJZ</v>
          </cell>
          <cell r="D100" t="str">
            <v>King's College Hospital NHS FT</v>
          </cell>
        </row>
        <row r="101">
          <cell r="C101" t="str">
            <v>RAX</v>
          </cell>
          <cell r="D101" t="str">
            <v>Kingston Hospital NHS FT</v>
          </cell>
        </row>
        <row r="102">
          <cell r="C102" t="str">
            <v>RW5</v>
          </cell>
          <cell r="D102" t="str">
            <v>Lancashire Care NHS FT</v>
          </cell>
        </row>
        <row r="103">
          <cell r="C103" t="str">
            <v>RXN</v>
          </cell>
          <cell r="D103" t="str">
            <v xml:space="preserve">Lancashire Teaching Hospitals NHS FT </v>
          </cell>
        </row>
        <row r="104">
          <cell r="C104" t="str">
            <v>RGD</v>
          </cell>
          <cell r="D104" t="str">
            <v xml:space="preserve">Leeds and York Partnership NHS FT </v>
          </cell>
        </row>
        <row r="105">
          <cell r="C105" t="str">
            <v>RY6</v>
          </cell>
          <cell r="D105" t="str">
            <v>Leeds Community Healthcare NHS Trust</v>
          </cell>
        </row>
        <row r="106">
          <cell r="C106" t="str">
            <v>RR8</v>
          </cell>
          <cell r="D106" t="str">
            <v>Leeds Teaching Hospitals NHS Trust</v>
          </cell>
        </row>
        <row r="107">
          <cell r="C107" t="str">
            <v>RWE</v>
          </cell>
          <cell r="D107" t="str">
            <v>University Hospitals of Leicester NHS Trust</v>
          </cell>
        </row>
        <row r="108">
          <cell r="C108" t="str">
            <v>RT5</v>
          </cell>
          <cell r="D108" t="str">
            <v>Leicestershire Partnership NHS Trust</v>
          </cell>
        </row>
        <row r="109">
          <cell r="C109" t="str">
            <v>RJ2</v>
          </cell>
          <cell r="D109" t="str">
            <v>Lewisham and Greenwich NHS Trust</v>
          </cell>
        </row>
        <row r="110">
          <cell r="C110" t="str">
            <v>RY5</v>
          </cell>
          <cell r="D110" t="str">
            <v xml:space="preserve">Lincolnshire Community Health Services NHS Trust </v>
          </cell>
        </row>
        <row r="111">
          <cell r="C111" t="str">
            <v>RP7</v>
          </cell>
          <cell r="D111" t="str">
            <v>Lincolnshire Partnership NHS FT</v>
          </cell>
        </row>
        <row r="112">
          <cell r="C112" t="str">
            <v>RWD</v>
          </cell>
          <cell r="D112" t="str">
            <v xml:space="preserve">United Lincolnshire Hospitals NHS Trust </v>
          </cell>
        </row>
        <row r="113">
          <cell r="C113" t="str">
            <v>RY1</v>
          </cell>
          <cell r="D113" t="str">
            <v xml:space="preserve">Liverpool Community Health NHS Trust </v>
          </cell>
        </row>
        <row r="114">
          <cell r="C114" t="str">
            <v>RBQ</v>
          </cell>
          <cell r="D114" t="str">
            <v>Liverpool Heart and Chest Hospital NHS FT</v>
          </cell>
        </row>
        <row r="115">
          <cell r="C115" t="str">
            <v>REP</v>
          </cell>
          <cell r="D115" t="str">
            <v>Liverpool Women's NHS FT</v>
          </cell>
        </row>
        <row r="116">
          <cell r="C116" t="str">
            <v>RRU</v>
          </cell>
          <cell r="D116" t="str">
            <v>London Ambulance Service NHS Trust</v>
          </cell>
        </row>
        <row r="117">
          <cell r="C117" t="str">
            <v>R1K</v>
          </cell>
          <cell r="D117" t="str">
            <v>London North West Healthcare NHS Trust</v>
          </cell>
        </row>
        <row r="118">
          <cell r="C118" t="str">
            <v>RC9</v>
          </cell>
          <cell r="D118" t="str">
            <v>Luton and Dunstable University Hospital NHS FT</v>
          </cell>
        </row>
        <row r="119">
          <cell r="C119" t="str">
            <v>RWF</v>
          </cell>
          <cell r="D119" t="str">
            <v xml:space="preserve">Maidstone and Tunbridge Wells NHS Trust </v>
          </cell>
        </row>
        <row r="120">
          <cell r="C120" t="str">
            <v>TAE</v>
          </cell>
          <cell r="D120" t="str">
            <v>Manchester Mental Health and Social Care Trust</v>
          </cell>
        </row>
        <row r="121">
          <cell r="C121" t="str">
            <v>RPA</v>
          </cell>
          <cell r="D121" t="str">
            <v>Medway NHS FT</v>
          </cell>
        </row>
        <row r="122">
          <cell r="C122" t="str">
            <v>RW4</v>
          </cell>
          <cell r="D122" t="str">
            <v>Mersey Care NHS Trust</v>
          </cell>
        </row>
        <row r="123">
          <cell r="C123" t="str">
            <v>RBT</v>
          </cell>
          <cell r="D123" t="str">
            <v>Mid Cheshire Hospitals NHS FT</v>
          </cell>
        </row>
        <row r="124">
          <cell r="C124" t="str">
            <v>RQ8</v>
          </cell>
          <cell r="D124" t="str">
            <v>Mid Essex Hospital Services NHS Trust</v>
          </cell>
        </row>
        <row r="125">
          <cell r="C125" t="str">
            <v>RXF</v>
          </cell>
          <cell r="D125" t="str">
            <v>Mid Yorkshire Hospitals NHS Trust</v>
          </cell>
        </row>
        <row r="126">
          <cell r="C126" t="str">
            <v>RD8</v>
          </cell>
          <cell r="D126" t="str">
            <v>Milton Keynes University Hospital NHS FT</v>
          </cell>
        </row>
        <row r="127">
          <cell r="C127" t="str">
            <v>RP6</v>
          </cell>
          <cell r="D127" t="str">
            <v xml:space="preserve">Moorfields Eye Hospital NHS FT </v>
          </cell>
        </row>
        <row r="128">
          <cell r="C128" t="str">
            <v>RTX</v>
          </cell>
          <cell r="D128" t="str">
            <v>University Hospitals of Morecambe Bay NHS FT</v>
          </cell>
        </row>
        <row r="129">
          <cell r="C129" t="str">
            <v>RTD</v>
          </cell>
          <cell r="D129" t="str">
            <v>Newcastle Upon Tyne Hospitals NHS FT</v>
          </cell>
        </row>
        <row r="130">
          <cell r="C130" t="str">
            <v>RM1</v>
          </cell>
          <cell r="D130" t="str">
            <v xml:space="preserve">Norfolk and Norwich University Hospitals NHS FT </v>
          </cell>
        </row>
        <row r="131">
          <cell r="C131" t="str">
            <v>RMY</v>
          </cell>
          <cell r="D131" t="str">
            <v>Norfolk and Suffolk NHS FT</v>
          </cell>
        </row>
        <row r="132">
          <cell r="C132" t="str">
            <v>RY3</v>
          </cell>
          <cell r="D132" t="str">
            <v xml:space="preserve">Norfolk Community Health and Care NHS Trust </v>
          </cell>
        </row>
        <row r="133">
          <cell r="C133" t="str">
            <v>RVJ</v>
          </cell>
          <cell r="D133" t="str">
            <v>North Bristol NHS Trust</v>
          </cell>
        </row>
        <row r="134">
          <cell r="C134" t="str">
            <v>RNL</v>
          </cell>
          <cell r="D134" t="str">
            <v>North Cumbria University Hospitals NHS Trust</v>
          </cell>
        </row>
        <row r="135">
          <cell r="C135" t="str">
            <v>RBZ</v>
          </cell>
          <cell r="D135" t="str">
            <v>Northern Devon Healthcare NHS Trust</v>
          </cell>
        </row>
        <row r="136">
          <cell r="C136" t="str">
            <v>RX6</v>
          </cell>
          <cell r="D136" t="str">
            <v xml:space="preserve">North East Ambulance Service NHS FT </v>
          </cell>
        </row>
        <row r="137">
          <cell r="C137" t="str">
            <v>RAT</v>
          </cell>
          <cell r="D137" t="str">
            <v>North East London NHS FT</v>
          </cell>
        </row>
        <row r="138">
          <cell r="C138" t="str">
            <v>RRD</v>
          </cell>
          <cell r="D138" t="str">
            <v xml:space="preserve">North Essex Partnership University NHS FT </v>
          </cell>
        </row>
        <row r="139">
          <cell r="C139" t="str">
            <v>RJL</v>
          </cell>
          <cell r="D139" t="str">
            <v>Northern Lincolnshire and Goole NHS FT</v>
          </cell>
        </row>
        <row r="140">
          <cell r="C140" t="str">
            <v>RAP</v>
          </cell>
          <cell r="D140" t="str">
            <v>North Middlesex University Hospital NHS Trust</v>
          </cell>
        </row>
        <row r="141">
          <cell r="C141" t="str">
            <v>RJE</v>
          </cell>
          <cell r="D141" t="str">
            <v>University Hospitals of North Midlands NHS Trust</v>
          </cell>
        </row>
        <row r="142">
          <cell r="C142" t="str">
            <v>RLY</v>
          </cell>
          <cell r="D142" t="str">
            <v>North Staffordshire Combined Healthcare NHS Trust</v>
          </cell>
        </row>
        <row r="143">
          <cell r="C143" t="str">
            <v>RVW</v>
          </cell>
          <cell r="D143" t="str">
            <v>North Tees and Hartlepool NHS FT</v>
          </cell>
        </row>
        <row r="144">
          <cell r="C144" t="str">
            <v>RX7</v>
          </cell>
          <cell r="D144" t="str">
            <v>North West Ambulance Service NHS Trust</v>
          </cell>
        </row>
        <row r="145">
          <cell r="C145" t="str">
            <v>RNS</v>
          </cell>
          <cell r="D145" t="str">
            <v>Northampton General Hospital NHS Trust</v>
          </cell>
        </row>
        <row r="146">
          <cell r="C146" t="str">
            <v>RP1</v>
          </cell>
          <cell r="D146" t="str">
            <v>Northamptonshire Healthcare NHS FT</v>
          </cell>
        </row>
        <row r="147">
          <cell r="C147" t="str">
            <v>RX4</v>
          </cell>
          <cell r="D147" t="str">
            <v>Northumberland, Tyne and Wear NHS FT</v>
          </cell>
        </row>
        <row r="148">
          <cell r="C148" t="str">
            <v>RTF</v>
          </cell>
          <cell r="D148" t="str">
            <v>Northumbria Healthcare NHS FT</v>
          </cell>
        </row>
        <row r="149">
          <cell r="C149" t="str">
            <v>RX1</v>
          </cell>
          <cell r="D149" t="str">
            <v>Nottingham University Hospitals NHS Trust</v>
          </cell>
        </row>
        <row r="150">
          <cell r="C150" t="str">
            <v>RHA</v>
          </cell>
          <cell r="D150" t="str">
            <v>Nottinghamshire Healthcare NHS FT</v>
          </cell>
        </row>
        <row r="151">
          <cell r="C151" t="str">
            <v>RNU</v>
          </cell>
          <cell r="D151" t="str">
            <v>Oxford Health NHS FT</v>
          </cell>
        </row>
        <row r="152">
          <cell r="C152" t="str">
            <v>RTH</v>
          </cell>
          <cell r="D152" t="str">
            <v>Oxford University Hospitals NHS FT</v>
          </cell>
        </row>
        <row r="153">
          <cell r="C153" t="str">
            <v>RPG</v>
          </cell>
          <cell r="D153" t="str">
            <v>Oxleas NHS FT</v>
          </cell>
        </row>
        <row r="154">
          <cell r="C154" t="str">
            <v>RGM</v>
          </cell>
          <cell r="D154" t="str">
            <v xml:space="preserve">Papworth Hospital NHS FT </v>
          </cell>
        </row>
        <row r="155">
          <cell r="C155" t="str">
            <v>RW6</v>
          </cell>
          <cell r="D155" t="str">
            <v>Pennine Acute Hospitals NHS Trust</v>
          </cell>
        </row>
        <row r="156">
          <cell r="C156" t="str">
            <v>RT2</v>
          </cell>
          <cell r="D156" t="str">
            <v>Pennine Care NHS FT</v>
          </cell>
        </row>
        <row r="157">
          <cell r="C157" t="str">
            <v>RGN</v>
          </cell>
          <cell r="D157" t="str">
            <v>Peterborough and Stamford Hospitals NHS FT</v>
          </cell>
        </row>
        <row r="158">
          <cell r="C158" t="str">
            <v>RK9</v>
          </cell>
          <cell r="D158" t="str">
            <v>Plymouth Hospitals NHS Trust</v>
          </cell>
        </row>
        <row r="159">
          <cell r="C159" t="str">
            <v>RD3</v>
          </cell>
          <cell r="D159" t="str">
            <v>Poole Hospital NHS FT</v>
          </cell>
        </row>
        <row r="160">
          <cell r="C160" t="str">
            <v>RHU</v>
          </cell>
          <cell r="D160" t="str">
            <v>Portsmouth Hospitals NHS Trust</v>
          </cell>
        </row>
        <row r="161">
          <cell r="C161" t="str">
            <v>RQW</v>
          </cell>
          <cell r="D161" t="str">
            <v xml:space="preserve">Princess Alexandra Hospital NHS Trust </v>
          </cell>
        </row>
        <row r="162">
          <cell r="C162" t="str">
            <v>RCX</v>
          </cell>
          <cell r="D162" t="str">
            <v xml:space="preserve">Queen Elizabeth Hospital King's Lynn NHS FT </v>
          </cell>
        </row>
        <row r="163">
          <cell r="C163" t="str">
            <v>RPC</v>
          </cell>
          <cell r="D163" t="str">
            <v xml:space="preserve">Queen Victoria Hospital NHS FT </v>
          </cell>
        </row>
        <row r="164">
          <cell r="C164" t="str">
            <v>RL1</v>
          </cell>
          <cell r="D164" t="str">
            <v>Robert Jones and Agnes Hunt Orthopaedic Hospital NHS FT</v>
          </cell>
        </row>
        <row r="165">
          <cell r="C165" t="str">
            <v>RXE</v>
          </cell>
          <cell r="D165" t="str">
            <v>Rotherham Doncaster and South Humber NHS FT</v>
          </cell>
        </row>
        <row r="166">
          <cell r="C166" t="str">
            <v>RFR</v>
          </cell>
          <cell r="D166" t="str">
            <v xml:space="preserve">Rotherham NHS FT </v>
          </cell>
        </row>
        <row r="167">
          <cell r="C167" t="str">
            <v>RHW</v>
          </cell>
          <cell r="D167" t="str">
            <v xml:space="preserve">Royal Berkshire NHS FT </v>
          </cell>
        </row>
        <row r="168">
          <cell r="C168" t="str">
            <v>RDZ</v>
          </cell>
          <cell r="D168" t="str">
            <v>Royal Bournemouth and Christchurch Hospitals NHS FT</v>
          </cell>
        </row>
        <row r="169">
          <cell r="C169" t="str">
            <v>RT3</v>
          </cell>
          <cell r="D169" t="str">
            <v xml:space="preserve">Royal Brompton and Harefield NHS FT </v>
          </cell>
        </row>
        <row r="170">
          <cell r="C170" t="str">
            <v>REF</v>
          </cell>
          <cell r="D170" t="str">
            <v>Royal Cornwall Hospitals NHS Trust</v>
          </cell>
        </row>
        <row r="171">
          <cell r="C171" t="str">
            <v>RH8</v>
          </cell>
          <cell r="D171" t="str">
            <v>Royal Devon and Exeter NHS FT</v>
          </cell>
        </row>
        <row r="172">
          <cell r="C172" t="str">
            <v>RAL</v>
          </cell>
          <cell r="D172" t="str">
            <v>Royal Free London NHS FT</v>
          </cell>
        </row>
        <row r="173">
          <cell r="C173" t="str">
            <v>RQ6</v>
          </cell>
          <cell r="D173" t="str">
            <v>Royal Liverpool and Broadgreen University Hospitals NHS Trust</v>
          </cell>
        </row>
        <row r="174">
          <cell r="C174" t="str">
            <v>RPY</v>
          </cell>
          <cell r="D174" t="str">
            <v>Royal Marsden NHS FT</v>
          </cell>
        </row>
        <row r="175">
          <cell r="C175" t="str">
            <v>RAN</v>
          </cell>
          <cell r="D175" t="str">
            <v>Royal National Orthopaedic Hospital NHS Trust</v>
          </cell>
        </row>
        <row r="176">
          <cell r="C176" t="str">
            <v>RRJ</v>
          </cell>
          <cell r="D176" t="str">
            <v>Royal Orthopaedic Hospital NHS FT</v>
          </cell>
        </row>
        <row r="177">
          <cell r="C177" t="str">
            <v>RA2</v>
          </cell>
          <cell r="D177" t="str">
            <v xml:space="preserve">Royal Surrey County Hospital NHS FT </v>
          </cell>
        </row>
        <row r="178">
          <cell r="C178" t="str">
            <v>RD1</v>
          </cell>
          <cell r="D178" t="str">
            <v>Royal United Hospitals Bath NHS FT</v>
          </cell>
        </row>
        <row r="179">
          <cell r="C179" t="str">
            <v>RL4</v>
          </cell>
          <cell r="D179" t="str">
            <v>Royal Wolverhampton NHS Trust</v>
          </cell>
        </row>
        <row r="180">
          <cell r="C180" t="str">
            <v>RM3</v>
          </cell>
          <cell r="D180" t="str">
            <v>Salford Royal NHS FT</v>
          </cell>
        </row>
        <row r="181">
          <cell r="C181" t="str">
            <v>RNZ</v>
          </cell>
          <cell r="D181" t="str">
            <v>Salisbury NHS FT</v>
          </cell>
        </row>
        <row r="182">
          <cell r="C182" t="str">
            <v>RXK</v>
          </cell>
          <cell r="D182" t="str">
            <v xml:space="preserve">Sandwell and West Birmingham Hospitals NHS Trust </v>
          </cell>
        </row>
        <row r="183">
          <cell r="C183" t="str">
            <v>RCU</v>
          </cell>
          <cell r="D183" t="str">
            <v>Sheffield Children's NHS FT</v>
          </cell>
        </row>
        <row r="184">
          <cell r="C184" t="str">
            <v>TAH</v>
          </cell>
          <cell r="D184" t="str">
            <v>Sheffield Health and Social Care NHS Foundation Trust</v>
          </cell>
        </row>
        <row r="185">
          <cell r="C185" t="str">
            <v>RHQ</v>
          </cell>
          <cell r="D185" t="str">
            <v>Sheffield Teaching Hospitals NHS FT</v>
          </cell>
        </row>
        <row r="186">
          <cell r="C186" t="str">
            <v>RK5</v>
          </cell>
          <cell r="D186" t="str">
            <v>Sherwood Forest Hospitals NHS FT</v>
          </cell>
        </row>
        <row r="187">
          <cell r="C187" t="str">
            <v>RXW</v>
          </cell>
          <cell r="D187" t="str">
            <v xml:space="preserve">Shrewsbury and Telford Hospital NHS Trust </v>
          </cell>
        </row>
        <row r="188">
          <cell r="C188" t="str">
            <v>R1D</v>
          </cell>
          <cell r="D188" t="str">
            <v>Shropshire Community Health NHS Trust</v>
          </cell>
        </row>
        <row r="189">
          <cell r="C189" t="str">
            <v>R1C</v>
          </cell>
          <cell r="D189" t="str">
            <v xml:space="preserve">Solent NHS Trust </v>
          </cell>
        </row>
        <row r="190">
          <cell r="C190" t="str">
            <v>RH5</v>
          </cell>
          <cell r="D190" t="str">
            <v xml:space="preserve">Somerset Partnership NHS FT </v>
          </cell>
        </row>
        <row r="191">
          <cell r="C191" t="str">
            <v>RYE</v>
          </cell>
          <cell r="D191" t="str">
            <v>South Central Ambulance Service NHS FT</v>
          </cell>
        </row>
        <row r="192">
          <cell r="C192" t="str">
            <v>RYD</v>
          </cell>
          <cell r="D192" t="str">
            <v>South East Coast Ambulance Service NHS FT</v>
          </cell>
        </row>
        <row r="193">
          <cell r="C193" t="str">
            <v>RWN</v>
          </cell>
          <cell r="D193" t="str">
            <v>South Essex Partnership University NHS FT</v>
          </cell>
        </row>
        <row r="194">
          <cell r="C194" t="str">
            <v>RV5</v>
          </cell>
          <cell r="D194" t="str">
            <v>South London and Maudsley NHS FT</v>
          </cell>
        </row>
        <row r="195">
          <cell r="C195" t="str">
            <v>RM2</v>
          </cell>
          <cell r="D195" t="str">
            <v>University Hospital of South Manchester NHS FT</v>
          </cell>
        </row>
        <row r="196">
          <cell r="C196" t="str">
            <v>RRE</v>
          </cell>
          <cell r="D196" t="str">
            <v>South Staffordshire and Shropshire Healthcare NHS FT</v>
          </cell>
        </row>
        <row r="197">
          <cell r="C197" t="str">
            <v>RTR</v>
          </cell>
          <cell r="D197" t="str">
            <v>South Tees Hospitals NHS FT</v>
          </cell>
        </row>
        <row r="198">
          <cell r="C198" t="str">
            <v>RE9</v>
          </cell>
          <cell r="D198" t="str">
            <v xml:space="preserve">South Tyneside NHS FT </v>
          </cell>
        </row>
        <row r="199">
          <cell r="C199" t="str">
            <v>RJC</v>
          </cell>
          <cell r="D199" t="str">
            <v xml:space="preserve">South Warwickshire NHS FT </v>
          </cell>
        </row>
        <row r="200">
          <cell r="C200" t="str">
            <v>RYF</v>
          </cell>
          <cell r="D200" t="str">
            <v>South Western Ambulance Service NHS FT</v>
          </cell>
        </row>
        <row r="201">
          <cell r="C201" t="str">
            <v>RQY</v>
          </cell>
          <cell r="D201" t="str">
            <v>South West London and St George's Mental Health NHS Trust</v>
          </cell>
        </row>
        <row r="202">
          <cell r="C202" t="str">
            <v>RXG</v>
          </cell>
          <cell r="D202" t="str">
            <v>South West Yorkshire Partnership NHS FT</v>
          </cell>
        </row>
        <row r="203">
          <cell r="C203" t="str">
            <v>RHM</v>
          </cell>
          <cell r="D203" t="str">
            <v>University Hospital Southampton NHS FT</v>
          </cell>
        </row>
        <row r="204">
          <cell r="C204" t="str">
            <v>RAJ</v>
          </cell>
          <cell r="D204" t="str">
            <v>Southend University Hospital NHS FT</v>
          </cell>
        </row>
        <row r="205">
          <cell r="C205" t="str">
            <v>RW1</v>
          </cell>
          <cell r="D205" t="str">
            <v>Southern Health NHS FT</v>
          </cell>
        </row>
        <row r="206">
          <cell r="C206" t="str">
            <v>RVY</v>
          </cell>
          <cell r="D206" t="str">
            <v xml:space="preserve">Southport and Ormskirk Hospital NHS Trust </v>
          </cell>
        </row>
        <row r="207">
          <cell r="C207" t="str">
            <v>RJ7</v>
          </cell>
          <cell r="D207" t="str">
            <v>St George's University Hospitals NHS FT</v>
          </cell>
        </row>
        <row r="208">
          <cell r="C208" t="str">
            <v>RBN</v>
          </cell>
          <cell r="D208" t="str">
            <v>St Helens and Knowsley Hospitals NHS Trust</v>
          </cell>
        </row>
        <row r="209">
          <cell r="C209" t="str">
            <v>R1E</v>
          </cell>
          <cell r="D209" t="str">
            <v>Staffordshire and Stoke on Trent Partnership NHS Trust</v>
          </cell>
        </row>
        <row r="210">
          <cell r="C210" t="str">
            <v>RWJ</v>
          </cell>
          <cell r="D210" t="str">
            <v>Stockport NHS FT</v>
          </cell>
        </row>
        <row r="211">
          <cell r="C211" t="str">
            <v>RTP</v>
          </cell>
          <cell r="D211" t="str">
            <v>Surrey and Sussex Healthcare NHS Trust</v>
          </cell>
        </row>
        <row r="212">
          <cell r="C212" t="str">
            <v>RXX</v>
          </cell>
          <cell r="D212" t="str">
            <v>Surrey and Borders Partnership NHS FT</v>
          </cell>
        </row>
        <row r="213">
          <cell r="C213" t="str">
            <v>RDR</v>
          </cell>
          <cell r="D213" t="str">
            <v>Sussex Community NHS Trust</v>
          </cell>
        </row>
        <row r="214">
          <cell r="C214" t="str">
            <v>RX2</v>
          </cell>
          <cell r="D214" t="str">
            <v>Sussex Partnership NHS FT</v>
          </cell>
        </row>
        <row r="215">
          <cell r="C215" t="str">
            <v>RMP</v>
          </cell>
          <cell r="D215" t="str">
            <v xml:space="preserve">Tameside Hospital NHS FT </v>
          </cell>
        </row>
        <row r="216">
          <cell r="C216" t="str">
            <v>RBA</v>
          </cell>
          <cell r="D216" t="str">
            <v xml:space="preserve">Taunton and Somerset NHS FT </v>
          </cell>
        </row>
        <row r="217">
          <cell r="C217" t="str">
            <v>RNK</v>
          </cell>
          <cell r="D217" t="str">
            <v>Tavistock and Portman NHS FT</v>
          </cell>
        </row>
        <row r="218">
          <cell r="C218" t="str">
            <v>RX3</v>
          </cell>
          <cell r="D218" t="str">
            <v xml:space="preserve">Tees, Esk and Wear Valleys NHS FT </v>
          </cell>
        </row>
        <row r="219">
          <cell r="C219" t="str">
            <v>RA9</v>
          </cell>
          <cell r="D219" t="str">
            <v>Torbay and South Devon NHS FT</v>
          </cell>
        </row>
        <row r="220">
          <cell r="C220" t="str">
            <v>RRV</v>
          </cell>
          <cell r="D220" t="str">
            <v>University College London Hospitals NHS FT</v>
          </cell>
        </row>
        <row r="221">
          <cell r="C221" t="str">
            <v>RBK</v>
          </cell>
          <cell r="D221" t="str">
            <v>Walsall Healthcare NHS Trust</v>
          </cell>
        </row>
        <row r="222">
          <cell r="C222" t="str">
            <v>RET</v>
          </cell>
          <cell r="D222" t="str">
            <v>Walton Centre NHS FT</v>
          </cell>
        </row>
        <row r="223">
          <cell r="C223" t="str">
            <v>RWW</v>
          </cell>
          <cell r="D223" t="str">
            <v>Warrington and Halton Hospitals NHS FT</v>
          </cell>
        </row>
        <row r="224">
          <cell r="C224" t="str">
            <v>RWG</v>
          </cell>
          <cell r="D224" t="str">
            <v xml:space="preserve">West Hertfordshire Hospitals NHS Trust </v>
          </cell>
        </row>
        <row r="225">
          <cell r="C225" t="str">
            <v>RKL</v>
          </cell>
          <cell r="D225" t="str">
            <v xml:space="preserve">West London Mental Health NHS Trust </v>
          </cell>
        </row>
        <row r="226">
          <cell r="C226" t="str">
            <v>RYA</v>
          </cell>
          <cell r="D226" t="str">
            <v>West Midlands Ambulance Service NHS FT</v>
          </cell>
        </row>
        <row r="227">
          <cell r="C227" t="str">
            <v>RGR</v>
          </cell>
          <cell r="D227" t="str">
            <v xml:space="preserve">West Suffolk NHS FT </v>
          </cell>
        </row>
        <row r="228">
          <cell r="C228" t="str">
            <v>RYR</v>
          </cell>
          <cell r="D228" t="str">
            <v>Western Sussex Hospitals NHS FT</v>
          </cell>
        </row>
        <row r="229">
          <cell r="C229" t="str">
            <v>RA3</v>
          </cell>
          <cell r="D229" t="str">
            <v xml:space="preserve">Weston Area Health NHS Trust </v>
          </cell>
        </row>
        <row r="230">
          <cell r="C230" t="str">
            <v>RKE</v>
          </cell>
          <cell r="D230" t="str">
            <v>Whittington Hospital NHS Trust</v>
          </cell>
        </row>
        <row r="231">
          <cell r="C231" t="str">
            <v>RY7</v>
          </cell>
          <cell r="D231" t="str">
            <v xml:space="preserve">Wirral Community NHS Trust </v>
          </cell>
        </row>
        <row r="232">
          <cell r="C232" t="str">
            <v>RBL</v>
          </cell>
          <cell r="D232" t="str">
            <v>Wirral University Teaching Hospital NHS FT</v>
          </cell>
        </row>
        <row r="233">
          <cell r="C233" t="str">
            <v>RWP</v>
          </cell>
          <cell r="D233" t="str">
            <v>Worcestershire Acute Hospitals NHS Trust</v>
          </cell>
        </row>
        <row r="234">
          <cell r="C234" t="str">
            <v>R1A</v>
          </cell>
          <cell r="D234" t="str">
            <v>Worcestershire Health and Care NHS Trust</v>
          </cell>
        </row>
        <row r="235">
          <cell r="C235" t="str">
            <v>RRF</v>
          </cell>
          <cell r="D235" t="str">
            <v>Wrightington, Wigan and Leigh NHS FT</v>
          </cell>
        </row>
        <row r="236">
          <cell r="C236" t="str">
            <v>RLQ</v>
          </cell>
          <cell r="D236" t="str">
            <v>Wye Valley NHS Trust</v>
          </cell>
        </row>
        <row r="237">
          <cell r="C237" t="str">
            <v>RA4</v>
          </cell>
          <cell r="D237" t="str">
            <v xml:space="preserve">Yeovil District Hospital NHS FT </v>
          </cell>
        </row>
        <row r="238">
          <cell r="C238" t="str">
            <v>RCB</v>
          </cell>
          <cell r="D238" t="str">
            <v>York Teaching Hospital NHS FT</v>
          </cell>
        </row>
        <row r="239">
          <cell r="C239" t="str">
            <v>RX8</v>
          </cell>
          <cell r="D239" t="str">
            <v>Yorkshire Ambulance Service NHS Trust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108"/>
  <sheetViews>
    <sheetView tabSelected="1" zoomScale="40" zoomScaleNormal="40" zoomScaleSheetLayoutView="55" workbookViewId="0">
      <pane xSplit="5" ySplit="13" topLeftCell="S14" activePane="bottomRight" state="frozen"/>
      <selection pane="topRight" activeCell="F1" sqref="F1"/>
      <selection pane="bottomLeft" activeCell="A17" sqref="A17"/>
      <selection pane="bottomRight" sqref="A1:AJ79"/>
    </sheetView>
  </sheetViews>
  <sheetFormatPr defaultColWidth="9.140625" defaultRowHeight="12.75" x14ac:dyDescent="0.25"/>
  <cols>
    <col min="1" max="1" width="7.5703125" style="1" customWidth="1"/>
    <col min="2" max="2" width="40.28515625" style="3" customWidth="1"/>
    <col min="3" max="3" width="7.5703125" style="1" customWidth="1"/>
    <col min="4" max="4" width="58" style="1" customWidth="1"/>
    <col min="5" max="5" width="14.5703125" style="1" bestFit="1" customWidth="1"/>
    <col min="6" max="8" width="18.7109375" style="1" hidden="1" customWidth="1"/>
    <col min="9" max="9" width="21.140625" style="1" hidden="1" customWidth="1"/>
    <col min="10" max="18" width="18.7109375" style="1" hidden="1" customWidth="1"/>
    <col min="19" max="19" width="18.7109375" style="1" customWidth="1"/>
    <col min="20" max="20" width="18.7109375" style="1" hidden="1" customWidth="1"/>
    <col min="21" max="21" width="21.140625" style="1" customWidth="1"/>
    <col min="22" max="22" width="18.7109375" style="1" hidden="1" customWidth="1"/>
    <col min="23" max="23" width="18.7109375" style="1" customWidth="1"/>
    <col min="24" max="29" width="18.7109375" style="1" hidden="1" customWidth="1"/>
    <col min="30" max="30" width="18.7109375" style="1" customWidth="1"/>
    <col min="31" max="31" width="24.7109375" style="1" customWidth="1"/>
    <col min="32" max="32" width="21.5703125" style="1" hidden="1" customWidth="1"/>
    <col min="33" max="35" width="0" style="1" hidden="1" customWidth="1"/>
    <col min="36" max="36" width="24.7109375" style="1" customWidth="1"/>
    <col min="37" max="37" width="9.140625" style="2"/>
    <col min="38" max="16384" width="9.140625" style="1"/>
  </cols>
  <sheetData>
    <row r="2" spans="1:36" ht="32.25" x14ac:dyDescent="0.25">
      <c r="A2" s="105"/>
    </row>
    <row r="3" spans="1:36" ht="32.25" x14ac:dyDescent="0.25">
      <c r="A3" s="104"/>
      <c r="B3" s="104" t="s">
        <v>95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J3" s="104"/>
    </row>
    <row r="4" spans="1:36" ht="9" customHeight="1" thickBot="1" x14ac:dyDescent="0.3">
      <c r="A4" s="103"/>
    </row>
    <row r="5" spans="1:36" ht="13.5" hidden="1" thickBot="1" x14ac:dyDescent="0.3"/>
    <row r="6" spans="1:36" ht="21" hidden="1" thickBot="1" x14ac:dyDescent="0.3">
      <c r="A6" s="102"/>
      <c r="B6" s="101"/>
      <c r="C6" s="153"/>
      <c r="D6" s="153"/>
      <c r="E6" s="153"/>
      <c r="F6" s="23"/>
      <c r="G6" s="99" t="s">
        <v>94</v>
      </c>
    </row>
    <row r="7" spans="1:36" ht="15" hidden="1" thickBot="1" x14ac:dyDescent="0.3">
      <c r="B7" s="1"/>
      <c r="D7" s="100"/>
      <c r="E7" s="100"/>
      <c r="F7" s="21"/>
      <c r="G7" s="99" t="s">
        <v>93</v>
      </c>
    </row>
    <row r="8" spans="1:36" ht="16.5" hidden="1" thickBot="1" x14ac:dyDescent="0.3">
      <c r="A8" s="95"/>
      <c r="B8" s="1"/>
      <c r="C8" s="98"/>
      <c r="D8" s="97"/>
      <c r="E8" s="93"/>
      <c r="F8" s="19"/>
      <c r="G8" s="96" t="s">
        <v>92</v>
      </c>
    </row>
    <row r="9" spans="1:36" ht="16.5" hidden="1" thickBot="1" x14ac:dyDescent="0.3">
      <c r="B9" s="95"/>
      <c r="C9" s="94"/>
      <c r="D9" s="93"/>
      <c r="E9" s="93"/>
      <c r="G9" s="93"/>
      <c r="H9" s="93"/>
      <c r="J9" s="93"/>
    </row>
    <row r="10" spans="1:36" ht="15.75" x14ac:dyDescent="0.25">
      <c r="A10" s="92"/>
      <c r="B10" s="91"/>
      <c r="C10" s="90"/>
      <c r="D10" s="89"/>
      <c r="E10" s="89"/>
      <c r="F10" s="146" t="s">
        <v>91</v>
      </c>
      <c r="G10" s="146"/>
      <c r="H10" s="146"/>
      <c r="I10" s="146"/>
      <c r="J10" s="146"/>
      <c r="K10" s="154"/>
      <c r="L10" s="106" t="s">
        <v>16</v>
      </c>
      <c r="M10" s="106"/>
      <c r="N10" s="106"/>
      <c r="O10" s="108" t="s">
        <v>89</v>
      </c>
      <c r="P10" s="109"/>
      <c r="Q10" s="110"/>
      <c r="R10" s="146" t="s">
        <v>90</v>
      </c>
      <c r="S10" s="146"/>
      <c r="T10" s="146"/>
      <c r="U10" s="146"/>
      <c r="V10" s="146"/>
      <c r="W10" s="146"/>
      <c r="X10" s="106" t="s">
        <v>16</v>
      </c>
      <c r="Y10" s="106"/>
      <c r="Z10" s="106"/>
      <c r="AA10" s="108" t="s">
        <v>89</v>
      </c>
      <c r="AB10" s="109"/>
      <c r="AC10" s="110"/>
      <c r="AD10" s="106" t="s">
        <v>88</v>
      </c>
      <c r="AE10" s="123" t="s">
        <v>87</v>
      </c>
      <c r="AF10" s="6"/>
      <c r="AG10" s="6"/>
      <c r="AH10" s="6"/>
      <c r="AI10" s="6"/>
      <c r="AJ10" s="123" t="s">
        <v>86</v>
      </c>
    </row>
    <row r="11" spans="1:36" x14ac:dyDescent="0.25">
      <c r="A11" s="138" t="s">
        <v>85</v>
      </c>
      <c r="B11" s="140"/>
      <c r="C11" s="107" t="s">
        <v>84</v>
      </c>
      <c r="D11" s="151"/>
      <c r="E11" s="107" t="s">
        <v>83</v>
      </c>
      <c r="F11" s="107" t="s">
        <v>82</v>
      </c>
      <c r="G11" s="107"/>
      <c r="H11" s="107" t="s">
        <v>73</v>
      </c>
      <c r="I11" s="107"/>
      <c r="J11" s="107" t="s">
        <v>81</v>
      </c>
      <c r="K11" s="107"/>
      <c r="L11" s="107"/>
      <c r="M11" s="107"/>
      <c r="N11" s="107"/>
      <c r="O11" s="111"/>
      <c r="P11" s="112"/>
      <c r="Q11" s="113"/>
      <c r="R11" s="135" t="s">
        <v>82</v>
      </c>
      <c r="S11" s="135"/>
      <c r="T11" s="135" t="s">
        <v>73</v>
      </c>
      <c r="U11" s="135"/>
      <c r="V11" s="135" t="s">
        <v>81</v>
      </c>
      <c r="W11" s="114"/>
      <c r="X11" s="107"/>
      <c r="Y11" s="107"/>
      <c r="Z11" s="107"/>
      <c r="AA11" s="111"/>
      <c r="AB11" s="112"/>
      <c r="AC11" s="113"/>
      <c r="AD11" s="107"/>
      <c r="AE11" s="124"/>
      <c r="AF11" s="6"/>
      <c r="AG11" s="6"/>
      <c r="AH11" s="6"/>
      <c r="AI11" s="6"/>
      <c r="AJ11" s="124"/>
    </row>
    <row r="12" spans="1:36" x14ac:dyDescent="0.25">
      <c r="A12" s="138"/>
      <c r="B12" s="140"/>
      <c r="C12" s="107"/>
      <c r="D12" s="152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14"/>
      <c r="P12" s="115"/>
      <c r="Q12" s="116"/>
      <c r="R12" s="107"/>
      <c r="S12" s="107"/>
      <c r="T12" s="107"/>
      <c r="U12" s="107"/>
      <c r="V12" s="107"/>
      <c r="W12" s="136"/>
      <c r="X12" s="107"/>
      <c r="Y12" s="107"/>
      <c r="Z12" s="107"/>
      <c r="AA12" s="114"/>
      <c r="AB12" s="115"/>
      <c r="AC12" s="116"/>
      <c r="AD12" s="107"/>
      <c r="AE12" s="124"/>
      <c r="AF12" s="6"/>
      <c r="AG12" s="6"/>
      <c r="AH12" s="6"/>
      <c r="AI12" s="6"/>
      <c r="AJ12" s="124"/>
    </row>
    <row r="13" spans="1:36" ht="30.75" thickBot="1" x14ac:dyDescent="0.3">
      <c r="A13" s="138">
        <v>1</v>
      </c>
      <c r="B13" s="147" t="s">
        <v>80</v>
      </c>
      <c r="C13" s="70"/>
      <c r="D13" s="88" t="s">
        <v>79</v>
      </c>
      <c r="E13" s="87"/>
      <c r="F13" s="86" t="s">
        <v>78</v>
      </c>
      <c r="G13" s="85" t="s">
        <v>77</v>
      </c>
      <c r="H13" s="86" t="s">
        <v>78</v>
      </c>
      <c r="I13" s="85" t="s">
        <v>77</v>
      </c>
      <c r="J13" s="86" t="s">
        <v>78</v>
      </c>
      <c r="K13" s="85" t="s">
        <v>77</v>
      </c>
      <c r="L13" s="85" t="s">
        <v>74</v>
      </c>
      <c r="M13" s="85" t="s">
        <v>73</v>
      </c>
      <c r="N13" s="85" t="s">
        <v>76</v>
      </c>
      <c r="O13" s="85" t="s">
        <v>74</v>
      </c>
      <c r="P13" s="85" t="s">
        <v>73</v>
      </c>
      <c r="Q13" s="85" t="s">
        <v>76</v>
      </c>
      <c r="R13" s="86" t="s">
        <v>78</v>
      </c>
      <c r="S13" s="85" t="s">
        <v>77</v>
      </c>
      <c r="T13" s="86" t="s">
        <v>78</v>
      </c>
      <c r="U13" s="85" t="s">
        <v>77</v>
      </c>
      <c r="V13" s="86" t="s">
        <v>78</v>
      </c>
      <c r="W13" s="85" t="s">
        <v>77</v>
      </c>
      <c r="X13" s="85" t="s">
        <v>74</v>
      </c>
      <c r="Y13" s="85" t="s">
        <v>73</v>
      </c>
      <c r="Z13" s="85" t="s">
        <v>76</v>
      </c>
      <c r="AA13" s="85" t="s">
        <v>74</v>
      </c>
      <c r="AB13" s="85" t="s">
        <v>73</v>
      </c>
      <c r="AC13" s="85" t="s">
        <v>76</v>
      </c>
      <c r="AD13" s="84" t="s">
        <v>75</v>
      </c>
      <c r="AE13" s="124"/>
      <c r="AF13" s="6"/>
      <c r="AG13" s="6"/>
      <c r="AH13" s="6"/>
      <c r="AI13" s="6"/>
      <c r="AJ13" s="124"/>
    </row>
    <row r="14" spans="1:36" ht="15" thickBot="1" x14ac:dyDescent="0.3">
      <c r="A14" s="138"/>
      <c r="B14" s="147"/>
      <c r="C14" s="70">
        <v>1</v>
      </c>
      <c r="D14" s="17" t="s">
        <v>69</v>
      </c>
      <c r="E14" s="17" t="s">
        <v>10</v>
      </c>
      <c r="F14" s="21">
        <v>0</v>
      </c>
      <c r="G14" s="23">
        <v>3</v>
      </c>
      <c r="H14" s="21">
        <v>0</v>
      </c>
      <c r="I14" s="23">
        <v>11</v>
      </c>
      <c r="J14" s="21">
        <v>0</v>
      </c>
      <c r="K14" s="23">
        <v>0</v>
      </c>
      <c r="L14" s="67">
        <v>0.21428571428571427</v>
      </c>
      <c r="M14" s="67">
        <v>0.7857142857142857</v>
      </c>
      <c r="N14" s="67">
        <v>0</v>
      </c>
      <c r="O14" s="67">
        <v>0.21429999999999999</v>
      </c>
      <c r="P14" s="67">
        <v>0.78569999999999995</v>
      </c>
      <c r="Q14" s="67">
        <v>0</v>
      </c>
      <c r="R14" s="68">
        <v>6</v>
      </c>
      <c r="S14" s="23">
        <v>6</v>
      </c>
      <c r="T14" s="68">
        <v>32</v>
      </c>
      <c r="U14" s="23">
        <v>31</v>
      </c>
      <c r="V14" s="68">
        <v>0</v>
      </c>
      <c r="W14" s="23">
        <v>0</v>
      </c>
      <c r="X14" s="67">
        <v>0.16216216216216217</v>
      </c>
      <c r="Y14" s="67">
        <v>0.83783783783783783</v>
      </c>
      <c r="Z14" s="67">
        <v>0</v>
      </c>
      <c r="AA14" s="67">
        <v>0.16220000000000001</v>
      </c>
      <c r="AB14" s="67">
        <v>0.83779999999999999</v>
      </c>
      <c r="AC14" s="66">
        <v>0</v>
      </c>
      <c r="AD14" s="73">
        <v>5.212355212355213E-2</v>
      </c>
      <c r="AE14" s="80">
        <v>5.21E-2</v>
      </c>
      <c r="AF14" s="6" t="s">
        <v>68</v>
      </c>
      <c r="AG14" s="6" t="s">
        <v>71</v>
      </c>
      <c r="AH14" s="6"/>
      <c r="AI14" s="6" t="s">
        <v>74</v>
      </c>
      <c r="AJ14" s="79"/>
    </row>
    <row r="15" spans="1:36" ht="14.25" x14ac:dyDescent="0.25">
      <c r="A15" s="138"/>
      <c r="B15" s="147"/>
      <c r="C15" s="70">
        <v>2</v>
      </c>
      <c r="D15" s="17" t="s">
        <v>67</v>
      </c>
      <c r="E15" s="17" t="s">
        <v>10</v>
      </c>
      <c r="F15" s="21">
        <v>0</v>
      </c>
      <c r="G15" s="23">
        <v>0</v>
      </c>
      <c r="H15" s="21">
        <v>0</v>
      </c>
      <c r="I15" s="23">
        <v>0</v>
      </c>
      <c r="J15" s="21">
        <v>0</v>
      </c>
      <c r="K15" s="23">
        <v>0</v>
      </c>
      <c r="L15" s="67">
        <v>0</v>
      </c>
      <c r="M15" s="67">
        <v>0</v>
      </c>
      <c r="N15" s="67">
        <v>0</v>
      </c>
      <c r="O15" s="117">
        <v>0.44545454545454544</v>
      </c>
      <c r="P15" s="117">
        <v>0.52727272727272723</v>
      </c>
      <c r="Q15" s="117">
        <v>2.7272727272727271E-2</v>
      </c>
      <c r="R15" s="68">
        <v>0</v>
      </c>
      <c r="S15" s="23">
        <v>0</v>
      </c>
      <c r="T15" s="68">
        <v>0</v>
      </c>
      <c r="U15" s="23">
        <v>0</v>
      </c>
      <c r="V15" s="68">
        <v>0</v>
      </c>
      <c r="W15" s="23">
        <v>0</v>
      </c>
      <c r="X15" s="67">
        <v>0</v>
      </c>
      <c r="Y15" s="67">
        <v>0</v>
      </c>
      <c r="Z15" s="67">
        <v>0</v>
      </c>
      <c r="AA15" s="117">
        <v>0.43483146067415729</v>
      </c>
      <c r="AB15" s="117">
        <v>0.54044943820224722</v>
      </c>
      <c r="AC15" s="120">
        <v>2.4719101123595506E-2</v>
      </c>
      <c r="AD15" s="71">
        <v>0</v>
      </c>
      <c r="AE15" s="155">
        <v>1.3176710929519997E-2</v>
      </c>
      <c r="AF15" s="6" t="s">
        <v>67</v>
      </c>
      <c r="AG15" s="6" t="s">
        <v>71</v>
      </c>
      <c r="AH15" s="6"/>
      <c r="AI15" s="6" t="s">
        <v>73</v>
      </c>
      <c r="AJ15" s="167"/>
    </row>
    <row r="16" spans="1:36" ht="14.25" x14ac:dyDescent="0.25">
      <c r="A16" s="138"/>
      <c r="B16" s="147"/>
      <c r="C16" s="70">
        <v>3</v>
      </c>
      <c r="D16" s="17" t="s">
        <v>66</v>
      </c>
      <c r="E16" s="17" t="s">
        <v>10</v>
      </c>
      <c r="F16" s="21">
        <v>1</v>
      </c>
      <c r="G16" s="23">
        <v>1</v>
      </c>
      <c r="H16" s="21">
        <v>9</v>
      </c>
      <c r="I16" s="23">
        <v>8</v>
      </c>
      <c r="J16" s="21">
        <v>0</v>
      </c>
      <c r="K16" s="23">
        <v>0</v>
      </c>
      <c r="L16" s="67">
        <v>0.1111111111111111</v>
      </c>
      <c r="M16" s="67">
        <v>0.88888888888888884</v>
      </c>
      <c r="N16" s="67">
        <v>0</v>
      </c>
      <c r="O16" s="118"/>
      <c r="P16" s="118"/>
      <c r="Q16" s="118"/>
      <c r="R16" s="68">
        <v>2</v>
      </c>
      <c r="S16" s="23">
        <v>2</v>
      </c>
      <c r="T16" s="68">
        <v>5</v>
      </c>
      <c r="U16" s="23">
        <v>5</v>
      </c>
      <c r="V16" s="68">
        <v>0</v>
      </c>
      <c r="W16" s="23">
        <v>0</v>
      </c>
      <c r="X16" s="67">
        <v>0.2857142857142857</v>
      </c>
      <c r="Y16" s="67">
        <v>0.7142857142857143</v>
      </c>
      <c r="Z16" s="67">
        <v>0</v>
      </c>
      <c r="AA16" s="118"/>
      <c r="AB16" s="118"/>
      <c r="AC16" s="121"/>
      <c r="AD16" s="78">
        <v>-0.17460317460317454</v>
      </c>
      <c r="AE16" s="156"/>
      <c r="AF16" s="6" t="s">
        <v>66</v>
      </c>
      <c r="AG16" s="6" t="s">
        <v>71</v>
      </c>
      <c r="AH16" s="6"/>
      <c r="AI16" s="6" t="s">
        <v>72</v>
      </c>
      <c r="AJ16" s="168"/>
    </row>
    <row r="17" spans="1:36" ht="14.25" x14ac:dyDescent="0.25">
      <c r="A17" s="138"/>
      <c r="B17" s="147"/>
      <c r="C17" s="70">
        <v>4</v>
      </c>
      <c r="D17" s="17" t="s">
        <v>65</v>
      </c>
      <c r="E17" s="17" t="s">
        <v>10</v>
      </c>
      <c r="F17" s="21">
        <v>73</v>
      </c>
      <c r="G17" s="23">
        <v>65</v>
      </c>
      <c r="H17" s="21">
        <v>104</v>
      </c>
      <c r="I17" s="23">
        <v>105</v>
      </c>
      <c r="J17" s="21">
        <v>4</v>
      </c>
      <c r="K17" s="23">
        <v>4</v>
      </c>
      <c r="L17" s="67">
        <v>0.37356321839080459</v>
      </c>
      <c r="M17" s="67">
        <v>0.60344827586206895</v>
      </c>
      <c r="N17" s="67">
        <v>2.2988505747126436E-2</v>
      </c>
      <c r="O17" s="118"/>
      <c r="P17" s="118"/>
      <c r="Q17" s="118"/>
      <c r="R17" s="68">
        <v>65</v>
      </c>
      <c r="S17" s="23">
        <v>64</v>
      </c>
      <c r="T17" s="68">
        <v>98</v>
      </c>
      <c r="U17" s="23">
        <v>98</v>
      </c>
      <c r="V17" s="68">
        <v>2</v>
      </c>
      <c r="W17" s="23">
        <v>2</v>
      </c>
      <c r="X17" s="67">
        <v>0.3902439024390244</v>
      </c>
      <c r="Y17" s="67">
        <v>0.59756097560975607</v>
      </c>
      <c r="Z17" s="67">
        <v>1.2195121951219513E-2</v>
      </c>
      <c r="AA17" s="118"/>
      <c r="AB17" s="118"/>
      <c r="AC17" s="121"/>
      <c r="AD17" s="78">
        <v>-5.887300252312877E-3</v>
      </c>
      <c r="AE17" s="156"/>
      <c r="AF17" s="6" t="s">
        <v>65</v>
      </c>
      <c r="AG17" s="6" t="s">
        <v>71</v>
      </c>
      <c r="AH17" s="6"/>
      <c r="AI17" s="6"/>
      <c r="AJ17" s="168"/>
    </row>
    <row r="18" spans="1:36" ht="14.25" x14ac:dyDescent="0.25">
      <c r="A18" s="138"/>
      <c r="B18" s="147"/>
      <c r="C18" s="70">
        <v>5</v>
      </c>
      <c r="D18" s="17" t="s">
        <v>64</v>
      </c>
      <c r="E18" s="17" t="s">
        <v>10</v>
      </c>
      <c r="F18" s="21">
        <v>134</v>
      </c>
      <c r="G18" s="23">
        <v>142</v>
      </c>
      <c r="H18" s="21">
        <v>165</v>
      </c>
      <c r="I18" s="23">
        <v>165</v>
      </c>
      <c r="J18" s="21">
        <v>9</v>
      </c>
      <c r="K18" s="23">
        <v>9</v>
      </c>
      <c r="L18" s="67">
        <v>0.44936708860759494</v>
      </c>
      <c r="M18" s="67">
        <v>0.52215189873417722</v>
      </c>
      <c r="N18" s="67">
        <v>2.8481012658227847E-2</v>
      </c>
      <c r="O18" s="118"/>
      <c r="P18" s="118"/>
      <c r="Q18" s="118"/>
      <c r="R18" s="68">
        <v>134</v>
      </c>
      <c r="S18" s="23">
        <v>134</v>
      </c>
      <c r="T18" s="68">
        <v>196</v>
      </c>
      <c r="U18" s="23">
        <v>194</v>
      </c>
      <c r="V18" s="68">
        <v>12</v>
      </c>
      <c r="W18" s="23">
        <v>12</v>
      </c>
      <c r="X18" s="67">
        <v>0.39411764705882352</v>
      </c>
      <c r="Y18" s="67">
        <v>0.57058823529411762</v>
      </c>
      <c r="Z18" s="67">
        <v>3.5294117647058823E-2</v>
      </c>
      <c r="AA18" s="118"/>
      <c r="AB18" s="118"/>
      <c r="AC18" s="121"/>
      <c r="AD18" s="64">
        <v>4.8436336559940396E-2</v>
      </c>
      <c r="AE18" s="156"/>
      <c r="AF18" s="6" t="s">
        <v>64</v>
      </c>
      <c r="AG18" s="6" t="s">
        <v>71</v>
      </c>
      <c r="AH18" s="6"/>
      <c r="AI18" s="6"/>
      <c r="AJ18" s="168"/>
    </row>
    <row r="19" spans="1:36" ht="14.25" x14ac:dyDescent="0.25">
      <c r="A19" s="138"/>
      <c r="B19" s="147"/>
      <c r="C19" s="70">
        <v>6</v>
      </c>
      <c r="D19" s="17" t="s">
        <v>63</v>
      </c>
      <c r="E19" s="17" t="s">
        <v>10</v>
      </c>
      <c r="F19" s="21">
        <v>84</v>
      </c>
      <c r="G19" s="23">
        <v>84</v>
      </c>
      <c r="H19" s="21">
        <v>96</v>
      </c>
      <c r="I19" s="23">
        <v>96</v>
      </c>
      <c r="J19" s="21">
        <v>6</v>
      </c>
      <c r="K19" s="23">
        <v>6</v>
      </c>
      <c r="L19" s="67">
        <v>0.45161290322580644</v>
      </c>
      <c r="M19" s="67">
        <v>0.5161290322580645</v>
      </c>
      <c r="N19" s="67">
        <v>3.2258064516129031E-2</v>
      </c>
      <c r="O19" s="118"/>
      <c r="P19" s="118"/>
      <c r="Q19" s="118"/>
      <c r="R19" s="68">
        <v>81</v>
      </c>
      <c r="S19" s="23">
        <v>81</v>
      </c>
      <c r="T19" s="68">
        <v>91</v>
      </c>
      <c r="U19" s="23">
        <v>90</v>
      </c>
      <c r="V19" s="68">
        <v>5</v>
      </c>
      <c r="W19" s="23">
        <v>5</v>
      </c>
      <c r="X19" s="67">
        <v>0.46022727272727271</v>
      </c>
      <c r="Y19" s="67">
        <v>0.51136363636363635</v>
      </c>
      <c r="Z19" s="67">
        <v>2.8409090909090908E-2</v>
      </c>
      <c r="AA19" s="118"/>
      <c r="AB19" s="118"/>
      <c r="AC19" s="121"/>
      <c r="AD19" s="78">
        <v>-4.7653958944281483E-3</v>
      </c>
      <c r="AE19" s="156"/>
      <c r="AF19" s="6" t="s">
        <v>63</v>
      </c>
      <c r="AG19" s="6" t="s">
        <v>71</v>
      </c>
      <c r="AH19" s="6"/>
      <c r="AI19" s="6"/>
      <c r="AJ19" s="168"/>
    </row>
    <row r="20" spans="1:36" ht="14.25" x14ac:dyDescent="0.25">
      <c r="A20" s="138"/>
      <c r="B20" s="147"/>
      <c r="C20" s="70">
        <v>7</v>
      </c>
      <c r="D20" s="17" t="s">
        <v>62</v>
      </c>
      <c r="E20" s="17" t="s">
        <v>10</v>
      </c>
      <c r="F20" s="21">
        <v>64</v>
      </c>
      <c r="G20" s="23">
        <v>64</v>
      </c>
      <c r="H20" s="21">
        <v>63</v>
      </c>
      <c r="I20" s="23">
        <v>63</v>
      </c>
      <c r="J20" s="21">
        <v>4</v>
      </c>
      <c r="K20" s="23">
        <v>4</v>
      </c>
      <c r="L20" s="67">
        <v>0.48854961832061067</v>
      </c>
      <c r="M20" s="67">
        <v>0.48091603053435117</v>
      </c>
      <c r="N20" s="67">
        <v>3.0534351145038167E-2</v>
      </c>
      <c r="O20" s="118"/>
      <c r="P20" s="118"/>
      <c r="Q20" s="118"/>
      <c r="R20" s="68">
        <v>58</v>
      </c>
      <c r="S20" s="23">
        <v>57</v>
      </c>
      <c r="T20" s="68">
        <v>64</v>
      </c>
      <c r="U20" s="23">
        <v>64</v>
      </c>
      <c r="V20" s="68">
        <v>3</v>
      </c>
      <c r="W20" s="23">
        <v>3</v>
      </c>
      <c r="X20" s="67">
        <v>0.45967741935483869</v>
      </c>
      <c r="Y20" s="67">
        <v>0.5161290322580645</v>
      </c>
      <c r="Z20" s="67">
        <v>2.4193548387096774E-2</v>
      </c>
      <c r="AA20" s="118"/>
      <c r="AB20" s="118"/>
      <c r="AC20" s="121"/>
      <c r="AD20" s="64">
        <v>3.5213001723713333E-2</v>
      </c>
      <c r="AE20" s="156"/>
      <c r="AF20" s="6" t="s">
        <v>62</v>
      </c>
      <c r="AG20" s="6" t="s">
        <v>71</v>
      </c>
      <c r="AH20" s="6"/>
      <c r="AI20" s="6"/>
      <c r="AJ20" s="168"/>
    </row>
    <row r="21" spans="1:36" ht="15" thickBot="1" x14ac:dyDescent="0.3">
      <c r="A21" s="138"/>
      <c r="B21" s="147"/>
      <c r="C21" s="70">
        <v>8</v>
      </c>
      <c r="D21" s="17" t="s">
        <v>61</v>
      </c>
      <c r="E21" s="17" t="s">
        <v>10</v>
      </c>
      <c r="F21" s="21">
        <v>36</v>
      </c>
      <c r="G21" s="23">
        <v>36</v>
      </c>
      <c r="H21" s="21">
        <v>27</v>
      </c>
      <c r="I21" s="23">
        <v>27</v>
      </c>
      <c r="J21" s="21">
        <v>1</v>
      </c>
      <c r="K21" s="23">
        <v>1</v>
      </c>
      <c r="L21" s="67">
        <v>0.5625</v>
      </c>
      <c r="M21" s="67">
        <v>0.421875</v>
      </c>
      <c r="N21" s="67">
        <v>1.5625E-2</v>
      </c>
      <c r="O21" s="119"/>
      <c r="P21" s="119"/>
      <c r="Q21" s="119"/>
      <c r="R21" s="68">
        <v>48</v>
      </c>
      <c r="S21" s="23">
        <v>49</v>
      </c>
      <c r="T21" s="68">
        <v>31</v>
      </c>
      <c r="U21" s="23">
        <v>30</v>
      </c>
      <c r="V21" s="68">
        <v>0</v>
      </c>
      <c r="W21" s="23">
        <v>0</v>
      </c>
      <c r="X21" s="67">
        <v>0.620253164556962</v>
      </c>
      <c r="Y21" s="67">
        <v>0.379746835443038</v>
      </c>
      <c r="Z21" s="67">
        <v>0</v>
      </c>
      <c r="AA21" s="119"/>
      <c r="AB21" s="119"/>
      <c r="AC21" s="122"/>
      <c r="AD21" s="78">
        <v>-4.2128164556962E-2</v>
      </c>
      <c r="AE21" s="157"/>
      <c r="AF21" s="6" t="s">
        <v>61</v>
      </c>
      <c r="AG21" s="6" t="s">
        <v>71</v>
      </c>
      <c r="AH21" s="6"/>
      <c r="AI21" s="6"/>
      <c r="AJ21" s="169"/>
    </row>
    <row r="22" spans="1:36" ht="14.25" x14ac:dyDescent="0.25">
      <c r="A22" s="138"/>
      <c r="B22" s="147"/>
      <c r="C22" s="70">
        <v>9</v>
      </c>
      <c r="D22" s="17" t="s">
        <v>60</v>
      </c>
      <c r="E22" s="17" t="s">
        <v>10</v>
      </c>
      <c r="F22" s="21">
        <v>51</v>
      </c>
      <c r="G22" s="23">
        <v>51</v>
      </c>
      <c r="H22" s="21">
        <v>25</v>
      </c>
      <c r="I22" s="23">
        <v>25</v>
      </c>
      <c r="J22" s="21">
        <v>1</v>
      </c>
      <c r="K22" s="23">
        <v>1</v>
      </c>
      <c r="L22" s="67">
        <v>0.66233766233766234</v>
      </c>
      <c r="M22" s="67">
        <v>0.32467532467532467</v>
      </c>
      <c r="N22" s="67">
        <v>1.2987012987012988E-2</v>
      </c>
      <c r="O22" s="117">
        <v>0.75147928994082835</v>
      </c>
      <c r="P22" s="117">
        <v>0.23668639053254437</v>
      </c>
      <c r="Q22" s="117">
        <v>1.1834319526627219E-2</v>
      </c>
      <c r="R22" s="68">
        <v>53</v>
      </c>
      <c r="S22" s="23">
        <v>51</v>
      </c>
      <c r="T22" s="68">
        <v>28</v>
      </c>
      <c r="U22" s="23">
        <v>29</v>
      </c>
      <c r="V22" s="68">
        <v>1</v>
      </c>
      <c r="W22" s="23">
        <v>1</v>
      </c>
      <c r="X22" s="67">
        <v>0.62962962962962965</v>
      </c>
      <c r="Y22" s="67">
        <v>0.35802469135802467</v>
      </c>
      <c r="Z22" s="67">
        <v>1.2345679012345678E-2</v>
      </c>
      <c r="AA22" s="117">
        <v>0.74096385542168675</v>
      </c>
      <c r="AB22" s="117">
        <v>0.25301204819277107</v>
      </c>
      <c r="AC22" s="120">
        <v>6.024096385542169E-3</v>
      </c>
      <c r="AD22" s="64">
        <v>3.3349366682699999E-2</v>
      </c>
      <c r="AE22" s="155">
        <v>1.63256576602267E-2</v>
      </c>
      <c r="AF22" s="6" t="s">
        <v>59</v>
      </c>
      <c r="AG22" s="6" t="s">
        <v>71</v>
      </c>
      <c r="AH22" s="6"/>
      <c r="AI22" s="6"/>
      <c r="AJ22" s="167"/>
    </row>
    <row r="23" spans="1:36" ht="14.25" x14ac:dyDescent="0.25">
      <c r="A23" s="138"/>
      <c r="B23" s="147"/>
      <c r="C23" s="70">
        <v>10</v>
      </c>
      <c r="D23" s="17" t="s">
        <v>58</v>
      </c>
      <c r="E23" s="17" t="s">
        <v>10</v>
      </c>
      <c r="F23" s="21">
        <v>51</v>
      </c>
      <c r="G23" s="23">
        <v>33</v>
      </c>
      <c r="H23" s="21">
        <v>6</v>
      </c>
      <c r="I23" s="23">
        <v>6</v>
      </c>
      <c r="J23" s="21">
        <v>0</v>
      </c>
      <c r="K23" s="23">
        <v>0</v>
      </c>
      <c r="L23" s="67">
        <v>0.84615384615384615</v>
      </c>
      <c r="M23" s="67">
        <v>0.15384615384615385</v>
      </c>
      <c r="N23" s="67">
        <v>0</v>
      </c>
      <c r="O23" s="118"/>
      <c r="P23" s="118"/>
      <c r="Q23" s="118"/>
      <c r="R23" s="68">
        <v>31</v>
      </c>
      <c r="S23" s="23">
        <v>31</v>
      </c>
      <c r="T23" s="68">
        <v>5</v>
      </c>
      <c r="U23" s="23">
        <v>5</v>
      </c>
      <c r="V23" s="68">
        <v>0</v>
      </c>
      <c r="W23" s="23">
        <v>0</v>
      </c>
      <c r="X23" s="67">
        <v>0.86111111111111116</v>
      </c>
      <c r="Y23" s="67">
        <v>0.1388888888888889</v>
      </c>
      <c r="Z23" s="67">
        <v>0</v>
      </c>
      <c r="AA23" s="118"/>
      <c r="AB23" s="118"/>
      <c r="AC23" s="121"/>
      <c r="AD23" s="78">
        <v>-1.495726495726496E-2</v>
      </c>
      <c r="AE23" s="156"/>
      <c r="AF23" s="6" t="s">
        <v>57</v>
      </c>
      <c r="AG23" s="6" t="s">
        <v>71</v>
      </c>
      <c r="AH23" s="6"/>
      <c r="AI23" s="6"/>
      <c r="AJ23" s="168"/>
    </row>
    <row r="24" spans="1:36" ht="14.25" x14ac:dyDescent="0.25">
      <c r="A24" s="138"/>
      <c r="B24" s="147"/>
      <c r="C24" s="70">
        <v>11</v>
      </c>
      <c r="D24" s="17" t="s">
        <v>56</v>
      </c>
      <c r="E24" s="17" t="s">
        <v>10</v>
      </c>
      <c r="F24" s="21">
        <v>20</v>
      </c>
      <c r="G24" s="23">
        <v>20</v>
      </c>
      <c r="H24" s="21">
        <v>6</v>
      </c>
      <c r="I24" s="23">
        <v>6</v>
      </c>
      <c r="J24" s="21">
        <v>1</v>
      </c>
      <c r="K24" s="23">
        <v>1</v>
      </c>
      <c r="L24" s="67">
        <v>0.7407407407407407</v>
      </c>
      <c r="M24" s="67">
        <v>0.22222222222222221</v>
      </c>
      <c r="N24" s="67">
        <v>3.7037037037037035E-2</v>
      </c>
      <c r="O24" s="118"/>
      <c r="P24" s="118"/>
      <c r="Q24" s="118"/>
      <c r="R24" s="68">
        <v>19</v>
      </c>
      <c r="S24" s="23">
        <v>19</v>
      </c>
      <c r="T24" s="68">
        <v>6</v>
      </c>
      <c r="U24" s="23">
        <v>6</v>
      </c>
      <c r="V24" s="68">
        <v>0</v>
      </c>
      <c r="W24" s="23">
        <v>0</v>
      </c>
      <c r="X24" s="67">
        <v>0.76</v>
      </c>
      <c r="Y24" s="67">
        <v>0.24</v>
      </c>
      <c r="Z24" s="67">
        <v>0</v>
      </c>
      <c r="AA24" s="118"/>
      <c r="AB24" s="118"/>
      <c r="AC24" s="121"/>
      <c r="AD24" s="64">
        <v>1.7777777777777781E-2</v>
      </c>
      <c r="AE24" s="156"/>
      <c r="AF24" s="6" t="s">
        <v>55</v>
      </c>
      <c r="AG24" s="6" t="s">
        <v>71</v>
      </c>
      <c r="AH24" s="6"/>
      <c r="AI24" s="6"/>
      <c r="AJ24" s="168"/>
    </row>
    <row r="25" spans="1:36" ht="14.25" x14ac:dyDescent="0.25">
      <c r="A25" s="138"/>
      <c r="B25" s="147"/>
      <c r="C25" s="70">
        <v>12</v>
      </c>
      <c r="D25" s="17" t="s">
        <v>54</v>
      </c>
      <c r="E25" s="17" t="s">
        <v>10</v>
      </c>
      <c r="F25" s="21">
        <v>14</v>
      </c>
      <c r="G25" s="23">
        <v>14</v>
      </c>
      <c r="H25" s="21">
        <v>1</v>
      </c>
      <c r="I25" s="23">
        <v>1</v>
      </c>
      <c r="J25" s="21">
        <v>0</v>
      </c>
      <c r="K25" s="23">
        <v>0</v>
      </c>
      <c r="L25" s="67">
        <v>0.93333333333333335</v>
      </c>
      <c r="M25" s="67">
        <v>6.6666666666666666E-2</v>
      </c>
      <c r="N25" s="67">
        <v>0</v>
      </c>
      <c r="O25" s="118"/>
      <c r="P25" s="118"/>
      <c r="Q25" s="118"/>
      <c r="R25" s="68">
        <v>15</v>
      </c>
      <c r="S25" s="23">
        <v>16</v>
      </c>
      <c r="T25" s="68">
        <v>0</v>
      </c>
      <c r="U25" s="23">
        <v>0</v>
      </c>
      <c r="V25" s="68">
        <v>0</v>
      </c>
      <c r="W25" s="23">
        <v>0</v>
      </c>
      <c r="X25" s="67">
        <v>1</v>
      </c>
      <c r="Y25" s="67">
        <v>0</v>
      </c>
      <c r="Z25" s="67">
        <v>0</v>
      </c>
      <c r="AA25" s="118"/>
      <c r="AB25" s="118"/>
      <c r="AC25" s="121"/>
      <c r="AD25" s="78">
        <v>-6.6666666666666666E-2</v>
      </c>
      <c r="AE25" s="156"/>
      <c r="AF25" s="6" t="s">
        <v>53</v>
      </c>
      <c r="AG25" s="6" t="s">
        <v>71</v>
      </c>
      <c r="AH25" s="6"/>
      <c r="AI25" s="6"/>
      <c r="AJ25" s="168"/>
    </row>
    <row r="26" spans="1:36" ht="15" thickBot="1" x14ac:dyDescent="0.3">
      <c r="A26" s="138"/>
      <c r="B26" s="147"/>
      <c r="C26" s="70">
        <v>13</v>
      </c>
      <c r="D26" s="17" t="s">
        <v>52</v>
      </c>
      <c r="E26" s="17" t="s">
        <v>10</v>
      </c>
      <c r="F26" s="21">
        <v>9</v>
      </c>
      <c r="G26" s="23">
        <v>9</v>
      </c>
      <c r="H26" s="21">
        <v>2</v>
      </c>
      <c r="I26" s="23">
        <v>2</v>
      </c>
      <c r="J26" s="21">
        <v>0</v>
      </c>
      <c r="K26" s="23">
        <v>0</v>
      </c>
      <c r="L26" s="67">
        <v>0.81818181818181823</v>
      </c>
      <c r="M26" s="67">
        <v>0.18181818181818182</v>
      </c>
      <c r="N26" s="67">
        <v>0</v>
      </c>
      <c r="O26" s="119"/>
      <c r="P26" s="119"/>
      <c r="Q26" s="119"/>
      <c r="R26" s="68">
        <v>4</v>
      </c>
      <c r="S26" s="23">
        <v>6</v>
      </c>
      <c r="T26" s="68">
        <v>0</v>
      </c>
      <c r="U26" s="23">
        <v>2</v>
      </c>
      <c r="V26" s="68">
        <v>0</v>
      </c>
      <c r="W26" s="23">
        <v>0</v>
      </c>
      <c r="X26" s="67">
        <v>0.75</v>
      </c>
      <c r="Y26" s="67">
        <v>0.25</v>
      </c>
      <c r="Z26" s="67">
        <v>0</v>
      </c>
      <c r="AA26" s="119"/>
      <c r="AB26" s="119"/>
      <c r="AC26" s="122"/>
      <c r="AD26" s="64">
        <v>6.8181818181818177E-2</v>
      </c>
      <c r="AE26" s="157"/>
      <c r="AF26" s="6" t="s">
        <v>52</v>
      </c>
      <c r="AG26" s="6" t="s">
        <v>71</v>
      </c>
      <c r="AH26" s="6"/>
      <c r="AI26" s="6"/>
      <c r="AJ26" s="169"/>
    </row>
    <row r="27" spans="1:36" ht="15" thickBot="1" x14ac:dyDescent="0.3">
      <c r="A27" s="138"/>
      <c r="B27" s="147"/>
      <c r="C27" s="70">
        <v>14</v>
      </c>
      <c r="D27" s="17" t="s">
        <v>51</v>
      </c>
      <c r="E27" s="17" t="s">
        <v>10</v>
      </c>
      <c r="F27" s="21">
        <v>0</v>
      </c>
      <c r="G27" s="23">
        <v>3</v>
      </c>
      <c r="H27" s="21">
        <v>0</v>
      </c>
      <c r="I27" s="23">
        <v>4</v>
      </c>
      <c r="J27" s="21">
        <v>0</v>
      </c>
      <c r="K27" s="23">
        <v>0</v>
      </c>
      <c r="L27" s="67">
        <v>0.42857142857142855</v>
      </c>
      <c r="M27" s="67">
        <v>0.5714285714285714</v>
      </c>
      <c r="N27" s="67">
        <v>0</v>
      </c>
      <c r="O27" s="67">
        <v>0.42859999999999998</v>
      </c>
      <c r="P27" s="67">
        <v>0.57140000000000002</v>
      </c>
      <c r="Q27" s="67">
        <v>0</v>
      </c>
      <c r="R27" s="68">
        <v>7</v>
      </c>
      <c r="S27" s="23">
        <v>5</v>
      </c>
      <c r="T27" s="68">
        <v>5</v>
      </c>
      <c r="U27" s="23">
        <v>4</v>
      </c>
      <c r="V27" s="68">
        <v>0</v>
      </c>
      <c r="W27" s="23">
        <v>0</v>
      </c>
      <c r="X27" s="67">
        <v>0.55555555555555558</v>
      </c>
      <c r="Y27" s="67">
        <v>0.44444444444444442</v>
      </c>
      <c r="Z27" s="67">
        <v>0</v>
      </c>
      <c r="AA27" s="67">
        <v>0.55559999999999998</v>
      </c>
      <c r="AB27" s="67">
        <v>0.44440000000000002</v>
      </c>
      <c r="AC27" s="66">
        <v>0</v>
      </c>
      <c r="AD27" s="83">
        <v>-0.12698412698412698</v>
      </c>
      <c r="AE27" s="82">
        <v>-0.127</v>
      </c>
      <c r="AF27" s="6" t="s">
        <v>51</v>
      </c>
      <c r="AG27" s="6" t="s">
        <v>71</v>
      </c>
      <c r="AH27" s="6"/>
      <c r="AI27" s="6"/>
      <c r="AJ27" s="81"/>
    </row>
    <row r="28" spans="1:36" x14ac:dyDescent="0.25">
      <c r="A28" s="138"/>
      <c r="B28" s="147"/>
      <c r="C28" s="149"/>
      <c r="D28" s="150" t="s">
        <v>70</v>
      </c>
      <c r="E28" s="150"/>
      <c r="F28" s="125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7"/>
      <c r="AE28" s="128"/>
      <c r="AF28" s="6"/>
      <c r="AG28" s="6"/>
      <c r="AH28" s="6"/>
      <c r="AI28" s="6"/>
      <c r="AJ28" s="2"/>
    </row>
    <row r="29" spans="1:36" ht="13.5" thickBot="1" x14ac:dyDescent="0.3">
      <c r="A29" s="138"/>
      <c r="B29" s="147"/>
      <c r="C29" s="149"/>
      <c r="D29" s="150"/>
      <c r="E29" s="150"/>
      <c r="F29" s="129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27"/>
      <c r="AE29" s="128"/>
      <c r="AF29" s="6"/>
      <c r="AG29" s="6"/>
      <c r="AH29" s="6"/>
      <c r="AI29" s="6"/>
      <c r="AJ29" s="2"/>
    </row>
    <row r="30" spans="1:36" ht="15" thickBot="1" x14ac:dyDescent="0.3">
      <c r="A30" s="138"/>
      <c r="B30" s="147"/>
      <c r="C30" s="70">
        <v>15</v>
      </c>
      <c r="D30" s="17" t="s">
        <v>69</v>
      </c>
      <c r="E30" s="17" t="s">
        <v>10</v>
      </c>
      <c r="F30" s="21">
        <v>0</v>
      </c>
      <c r="G30" s="23">
        <v>0</v>
      </c>
      <c r="H30" s="21">
        <v>0</v>
      </c>
      <c r="I30" s="23">
        <v>0</v>
      </c>
      <c r="J30" s="21">
        <v>0</v>
      </c>
      <c r="K30" s="23">
        <v>0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67">
        <v>0</v>
      </c>
      <c r="R30" s="68">
        <v>5</v>
      </c>
      <c r="S30" s="23">
        <v>4</v>
      </c>
      <c r="T30" s="21">
        <v>12</v>
      </c>
      <c r="U30" s="23">
        <v>12</v>
      </c>
      <c r="V30" s="68">
        <v>0</v>
      </c>
      <c r="W30" s="23">
        <v>1</v>
      </c>
      <c r="X30" s="67">
        <v>0.23529411764705882</v>
      </c>
      <c r="Y30" s="67">
        <v>0.70588235294117652</v>
      </c>
      <c r="Z30" s="67">
        <v>5.8823529411764705E-2</v>
      </c>
      <c r="AA30" s="67">
        <v>0.23530000000000001</v>
      </c>
      <c r="AB30" s="67">
        <v>0.70589999999999997</v>
      </c>
      <c r="AC30" s="66">
        <v>5.8799999999999998E-2</v>
      </c>
      <c r="AD30" s="73">
        <v>0.70588235294117652</v>
      </c>
      <c r="AE30" s="80">
        <v>0.70589999999999997</v>
      </c>
      <c r="AF30" s="6" t="s">
        <v>68</v>
      </c>
      <c r="AG30" s="6" t="s">
        <v>40</v>
      </c>
      <c r="AH30" s="6"/>
      <c r="AI30" s="6"/>
      <c r="AJ30" s="79"/>
    </row>
    <row r="31" spans="1:36" ht="14.25" x14ac:dyDescent="0.25">
      <c r="A31" s="138"/>
      <c r="B31" s="147"/>
      <c r="C31" s="70">
        <v>16</v>
      </c>
      <c r="D31" s="17" t="s">
        <v>67</v>
      </c>
      <c r="E31" s="17" t="s">
        <v>10</v>
      </c>
      <c r="F31" s="21">
        <v>0</v>
      </c>
      <c r="G31" s="23">
        <v>0</v>
      </c>
      <c r="H31" s="21">
        <v>0</v>
      </c>
      <c r="I31" s="23">
        <v>0</v>
      </c>
      <c r="J31" s="21">
        <v>0</v>
      </c>
      <c r="K31" s="23">
        <v>0</v>
      </c>
      <c r="L31" s="67">
        <v>0</v>
      </c>
      <c r="M31" s="67">
        <v>0</v>
      </c>
      <c r="N31" s="67">
        <v>0</v>
      </c>
      <c r="O31" s="117">
        <v>0.42250324254215305</v>
      </c>
      <c r="P31" s="117">
        <v>0.55706874189364464</v>
      </c>
      <c r="Q31" s="117">
        <v>2.0428015564202335E-2</v>
      </c>
      <c r="R31" s="68">
        <v>0</v>
      </c>
      <c r="S31" s="23">
        <v>0</v>
      </c>
      <c r="T31" s="21">
        <v>0</v>
      </c>
      <c r="U31" s="23">
        <v>0</v>
      </c>
      <c r="V31" s="68">
        <v>0</v>
      </c>
      <c r="W31" s="23">
        <v>0</v>
      </c>
      <c r="X31" s="67">
        <v>0</v>
      </c>
      <c r="Y31" s="67">
        <v>0</v>
      </c>
      <c r="Z31" s="67">
        <v>0</v>
      </c>
      <c r="AA31" s="117">
        <v>0.40967423494570582</v>
      </c>
      <c r="AB31" s="117">
        <v>0.57486015136558077</v>
      </c>
      <c r="AC31" s="120">
        <v>1.5465613688713393E-2</v>
      </c>
      <c r="AD31" s="71">
        <v>0</v>
      </c>
      <c r="AE31" s="155">
        <v>1.7791409471936137E-2</v>
      </c>
      <c r="AF31" s="6" t="s">
        <v>67</v>
      </c>
      <c r="AG31" s="6" t="s">
        <v>40</v>
      </c>
      <c r="AH31" s="6"/>
      <c r="AI31" s="6"/>
      <c r="AJ31" s="167"/>
    </row>
    <row r="32" spans="1:36" ht="14.25" x14ac:dyDescent="0.25">
      <c r="A32" s="138"/>
      <c r="B32" s="147"/>
      <c r="C32" s="70">
        <v>17</v>
      </c>
      <c r="D32" s="17" t="s">
        <v>66</v>
      </c>
      <c r="E32" s="17" t="s">
        <v>10</v>
      </c>
      <c r="F32" s="21">
        <v>41</v>
      </c>
      <c r="G32" s="23">
        <v>41</v>
      </c>
      <c r="H32" s="21">
        <v>64</v>
      </c>
      <c r="I32" s="23">
        <v>63</v>
      </c>
      <c r="J32" s="21">
        <v>2</v>
      </c>
      <c r="K32" s="23">
        <v>2</v>
      </c>
      <c r="L32" s="67">
        <v>0.3867924528301887</v>
      </c>
      <c r="M32" s="67">
        <v>0.59433962264150941</v>
      </c>
      <c r="N32" s="67">
        <v>1.8867924528301886E-2</v>
      </c>
      <c r="O32" s="118"/>
      <c r="P32" s="118"/>
      <c r="Q32" s="118"/>
      <c r="R32" s="68">
        <v>0</v>
      </c>
      <c r="S32" s="23">
        <v>0</v>
      </c>
      <c r="T32" s="21">
        <v>5</v>
      </c>
      <c r="U32" s="23">
        <v>3</v>
      </c>
      <c r="V32" s="68">
        <v>0</v>
      </c>
      <c r="W32" s="23">
        <v>0</v>
      </c>
      <c r="X32" s="67">
        <v>0</v>
      </c>
      <c r="Y32" s="67">
        <v>1</v>
      </c>
      <c r="Z32" s="67">
        <v>0</v>
      </c>
      <c r="AA32" s="118"/>
      <c r="AB32" s="118"/>
      <c r="AC32" s="121"/>
      <c r="AD32" s="64">
        <v>0.40566037735849059</v>
      </c>
      <c r="AE32" s="156"/>
      <c r="AF32" s="6" t="s">
        <v>66</v>
      </c>
      <c r="AG32" s="6" t="s">
        <v>40</v>
      </c>
      <c r="AH32" s="6"/>
      <c r="AI32" s="6"/>
      <c r="AJ32" s="168"/>
    </row>
    <row r="33" spans="1:36" ht="14.25" x14ac:dyDescent="0.25">
      <c r="A33" s="138"/>
      <c r="B33" s="147"/>
      <c r="C33" s="70">
        <v>18</v>
      </c>
      <c r="D33" s="17" t="s">
        <v>65</v>
      </c>
      <c r="E33" s="17" t="s">
        <v>10</v>
      </c>
      <c r="F33" s="21">
        <v>169</v>
      </c>
      <c r="G33" s="23">
        <v>167</v>
      </c>
      <c r="H33" s="21">
        <v>398</v>
      </c>
      <c r="I33" s="23">
        <v>397</v>
      </c>
      <c r="J33" s="21">
        <v>13</v>
      </c>
      <c r="K33" s="23">
        <v>13</v>
      </c>
      <c r="L33" s="67">
        <v>0.28942807625649913</v>
      </c>
      <c r="M33" s="67">
        <v>0.68804159445407276</v>
      </c>
      <c r="N33" s="67">
        <v>2.2530329289428077E-2</v>
      </c>
      <c r="O33" s="118"/>
      <c r="P33" s="118"/>
      <c r="Q33" s="118"/>
      <c r="R33" s="68">
        <v>207</v>
      </c>
      <c r="S33" s="23">
        <v>191</v>
      </c>
      <c r="T33" s="21">
        <v>489</v>
      </c>
      <c r="U33" s="23">
        <v>469</v>
      </c>
      <c r="V33" s="68">
        <v>13</v>
      </c>
      <c r="W33" s="23">
        <v>13</v>
      </c>
      <c r="X33" s="67">
        <v>0.2838038632986627</v>
      </c>
      <c r="Y33" s="67">
        <v>0.69687964338781572</v>
      </c>
      <c r="Z33" s="67">
        <v>1.9316493313521546E-2</v>
      </c>
      <c r="AA33" s="118"/>
      <c r="AB33" s="118"/>
      <c r="AC33" s="121"/>
      <c r="AD33" s="64">
        <v>8.8380489337429591E-3</v>
      </c>
      <c r="AE33" s="156"/>
      <c r="AF33" s="6" t="s">
        <v>65</v>
      </c>
      <c r="AG33" s="6" t="s">
        <v>40</v>
      </c>
      <c r="AH33" s="6"/>
      <c r="AI33" s="6"/>
      <c r="AJ33" s="168"/>
    </row>
    <row r="34" spans="1:36" ht="14.25" x14ac:dyDescent="0.25">
      <c r="A34" s="138"/>
      <c r="B34" s="147"/>
      <c r="C34" s="70">
        <v>19</v>
      </c>
      <c r="D34" s="17" t="s">
        <v>64</v>
      </c>
      <c r="E34" s="17" t="s">
        <v>10</v>
      </c>
      <c r="F34" s="21">
        <v>133</v>
      </c>
      <c r="G34" s="23">
        <v>133</v>
      </c>
      <c r="H34" s="21">
        <v>149</v>
      </c>
      <c r="I34" s="23">
        <v>148</v>
      </c>
      <c r="J34" s="21">
        <v>4</v>
      </c>
      <c r="K34" s="23">
        <v>4</v>
      </c>
      <c r="L34" s="67">
        <v>0.46666666666666667</v>
      </c>
      <c r="M34" s="67">
        <v>0.51929824561403504</v>
      </c>
      <c r="N34" s="67">
        <v>1.4035087719298246E-2</v>
      </c>
      <c r="O34" s="118"/>
      <c r="P34" s="118"/>
      <c r="Q34" s="118"/>
      <c r="R34" s="68">
        <v>129</v>
      </c>
      <c r="S34" s="23">
        <v>130</v>
      </c>
      <c r="T34" s="21">
        <v>155</v>
      </c>
      <c r="U34" s="23">
        <v>156</v>
      </c>
      <c r="V34" s="68">
        <v>2</v>
      </c>
      <c r="W34" s="23">
        <v>2</v>
      </c>
      <c r="X34" s="67">
        <v>0.4513888888888889</v>
      </c>
      <c r="Y34" s="67">
        <v>0.54166666666666663</v>
      </c>
      <c r="Z34" s="67">
        <v>6.9444444444444441E-3</v>
      </c>
      <c r="AA34" s="118"/>
      <c r="AB34" s="118"/>
      <c r="AC34" s="121"/>
      <c r="AD34" s="64">
        <v>2.2368421052631593E-2</v>
      </c>
      <c r="AE34" s="156"/>
      <c r="AF34" s="6" t="s">
        <v>64</v>
      </c>
      <c r="AG34" s="6" t="s">
        <v>40</v>
      </c>
      <c r="AH34" s="6"/>
      <c r="AI34" s="6"/>
      <c r="AJ34" s="168"/>
    </row>
    <row r="35" spans="1:36" ht="14.25" x14ac:dyDescent="0.25">
      <c r="A35" s="138"/>
      <c r="B35" s="147"/>
      <c r="C35" s="70">
        <v>20</v>
      </c>
      <c r="D35" s="17" t="s">
        <v>63</v>
      </c>
      <c r="E35" s="17" t="s">
        <v>10</v>
      </c>
      <c r="F35" s="21">
        <v>195</v>
      </c>
      <c r="G35" s="23">
        <v>204</v>
      </c>
      <c r="H35" s="21">
        <v>358</v>
      </c>
      <c r="I35" s="23">
        <v>360</v>
      </c>
      <c r="J35" s="21">
        <v>14</v>
      </c>
      <c r="K35" s="23">
        <v>14</v>
      </c>
      <c r="L35" s="67">
        <v>0.35294117647058826</v>
      </c>
      <c r="M35" s="67">
        <v>0.62283737024221453</v>
      </c>
      <c r="N35" s="67">
        <v>2.4221453287197232E-2</v>
      </c>
      <c r="O35" s="118"/>
      <c r="P35" s="118"/>
      <c r="Q35" s="118"/>
      <c r="R35" s="68">
        <v>200</v>
      </c>
      <c r="S35" s="23">
        <v>197</v>
      </c>
      <c r="T35" s="21">
        <v>392</v>
      </c>
      <c r="U35" s="23">
        <v>393</v>
      </c>
      <c r="V35" s="68">
        <v>14</v>
      </c>
      <c r="W35" s="23">
        <v>14</v>
      </c>
      <c r="X35" s="67">
        <v>0.32615894039735099</v>
      </c>
      <c r="Y35" s="67">
        <v>0.65066225165562919</v>
      </c>
      <c r="Z35" s="67">
        <v>2.3178807947019868E-2</v>
      </c>
      <c r="AA35" s="118"/>
      <c r="AB35" s="118"/>
      <c r="AC35" s="121"/>
      <c r="AD35" s="64">
        <v>2.7824881413414659E-2</v>
      </c>
      <c r="AE35" s="156"/>
      <c r="AF35" s="6" t="s">
        <v>63</v>
      </c>
      <c r="AG35" s="6" t="s">
        <v>40</v>
      </c>
      <c r="AH35" s="6"/>
      <c r="AI35" s="6"/>
      <c r="AJ35" s="168"/>
    </row>
    <row r="36" spans="1:36" ht="14.25" x14ac:dyDescent="0.25">
      <c r="A36" s="138"/>
      <c r="B36" s="147"/>
      <c r="C36" s="70">
        <v>21</v>
      </c>
      <c r="D36" s="17" t="s">
        <v>62</v>
      </c>
      <c r="E36" s="17" t="s">
        <v>10</v>
      </c>
      <c r="F36" s="21">
        <v>352</v>
      </c>
      <c r="G36" s="23">
        <v>350</v>
      </c>
      <c r="H36" s="21">
        <v>469</v>
      </c>
      <c r="I36" s="23">
        <v>468</v>
      </c>
      <c r="J36" s="21">
        <v>13</v>
      </c>
      <c r="K36" s="23">
        <v>13</v>
      </c>
      <c r="L36" s="67">
        <v>0.42117930204572807</v>
      </c>
      <c r="M36" s="67">
        <v>0.56317689530685922</v>
      </c>
      <c r="N36" s="67">
        <v>1.5643802647412757E-2</v>
      </c>
      <c r="O36" s="118"/>
      <c r="P36" s="118"/>
      <c r="Q36" s="118"/>
      <c r="R36" s="68">
        <v>345</v>
      </c>
      <c r="S36" s="23">
        <v>343</v>
      </c>
      <c r="T36" s="21">
        <v>472</v>
      </c>
      <c r="U36" s="23">
        <v>472</v>
      </c>
      <c r="V36" s="68">
        <v>8</v>
      </c>
      <c r="W36" s="23">
        <v>8</v>
      </c>
      <c r="X36" s="67">
        <v>0.41676792223572295</v>
      </c>
      <c r="Y36" s="67">
        <v>0.5735115431348724</v>
      </c>
      <c r="Z36" s="67">
        <v>9.7205346294046164E-3</v>
      </c>
      <c r="AA36" s="118"/>
      <c r="AB36" s="118"/>
      <c r="AC36" s="121"/>
      <c r="AD36" s="64">
        <v>1.0334647828013188E-2</v>
      </c>
      <c r="AE36" s="156"/>
      <c r="AF36" s="6" t="s">
        <v>62</v>
      </c>
      <c r="AG36" s="6" t="s">
        <v>40</v>
      </c>
      <c r="AH36" s="6"/>
      <c r="AI36" s="6"/>
      <c r="AJ36" s="168"/>
    </row>
    <row r="37" spans="1:36" ht="15" thickBot="1" x14ac:dyDescent="0.3">
      <c r="A37" s="138"/>
      <c r="B37" s="147"/>
      <c r="C37" s="70">
        <v>22</v>
      </c>
      <c r="D37" s="17" t="s">
        <v>61</v>
      </c>
      <c r="E37" s="17" t="s">
        <v>10</v>
      </c>
      <c r="F37" s="21">
        <v>405</v>
      </c>
      <c r="G37" s="23">
        <v>408</v>
      </c>
      <c r="H37" s="21">
        <v>282</v>
      </c>
      <c r="I37" s="23">
        <v>282</v>
      </c>
      <c r="J37" s="21">
        <v>17</v>
      </c>
      <c r="K37" s="23">
        <v>17</v>
      </c>
      <c r="L37" s="67">
        <v>0.57708628005657714</v>
      </c>
      <c r="M37" s="67">
        <v>0.39886845827439887</v>
      </c>
      <c r="N37" s="67">
        <v>2.4045261669024046E-2</v>
      </c>
      <c r="O37" s="119"/>
      <c r="P37" s="119"/>
      <c r="Q37" s="119"/>
      <c r="R37" s="68">
        <v>388</v>
      </c>
      <c r="S37" s="23">
        <v>384</v>
      </c>
      <c r="T37" s="21">
        <v>253</v>
      </c>
      <c r="U37" s="23">
        <v>254</v>
      </c>
      <c r="V37" s="68">
        <v>10</v>
      </c>
      <c r="W37" s="23">
        <v>10</v>
      </c>
      <c r="X37" s="67">
        <v>0.59259259259259256</v>
      </c>
      <c r="Y37" s="67">
        <v>0.39197530864197533</v>
      </c>
      <c r="Z37" s="67">
        <v>1.5432098765432098E-2</v>
      </c>
      <c r="AA37" s="119"/>
      <c r="AB37" s="119"/>
      <c r="AC37" s="122"/>
      <c r="AD37" s="78">
        <v>-6.8931496324235453E-3</v>
      </c>
      <c r="AE37" s="157"/>
      <c r="AF37" s="6" t="s">
        <v>61</v>
      </c>
      <c r="AG37" s="6" t="s">
        <v>40</v>
      </c>
      <c r="AH37" s="6"/>
      <c r="AI37" s="6"/>
      <c r="AJ37" s="169"/>
    </row>
    <row r="38" spans="1:36" ht="14.25" x14ac:dyDescent="0.25">
      <c r="A38" s="138"/>
      <c r="B38" s="147"/>
      <c r="C38" s="70">
        <v>23</v>
      </c>
      <c r="D38" s="20" t="s">
        <v>60</v>
      </c>
      <c r="E38" s="20" t="s">
        <v>10</v>
      </c>
      <c r="F38" s="21">
        <v>222</v>
      </c>
      <c r="G38" s="23">
        <v>221</v>
      </c>
      <c r="H38" s="21">
        <v>79</v>
      </c>
      <c r="I38" s="23">
        <v>79</v>
      </c>
      <c r="J38" s="21">
        <v>8</v>
      </c>
      <c r="K38" s="23">
        <v>8</v>
      </c>
      <c r="L38" s="67">
        <v>0.71753246753246758</v>
      </c>
      <c r="M38" s="67">
        <v>0.2564935064935065</v>
      </c>
      <c r="N38" s="67">
        <v>2.5974025974025976E-2</v>
      </c>
      <c r="O38" s="117">
        <v>0.73684210526315785</v>
      </c>
      <c r="P38" s="117">
        <v>0.2412280701754386</v>
      </c>
      <c r="Q38" s="117">
        <v>2.1929824561403508E-2</v>
      </c>
      <c r="R38" s="68">
        <v>225</v>
      </c>
      <c r="S38" s="23">
        <v>230</v>
      </c>
      <c r="T38" s="21">
        <v>90</v>
      </c>
      <c r="U38" s="23">
        <v>91</v>
      </c>
      <c r="V38" s="68">
        <v>9</v>
      </c>
      <c r="W38" s="23">
        <v>9</v>
      </c>
      <c r="X38" s="67">
        <v>0.69696969696969702</v>
      </c>
      <c r="Y38" s="67">
        <v>0.27575757575757576</v>
      </c>
      <c r="Z38" s="67">
        <v>2.7272727272727271E-2</v>
      </c>
      <c r="AA38" s="117">
        <v>0.72478991596638653</v>
      </c>
      <c r="AB38" s="117">
        <v>0.25210084033613445</v>
      </c>
      <c r="AC38" s="120">
        <v>2.3109243697478993E-2</v>
      </c>
      <c r="AD38" s="64">
        <v>1.9264069264069261E-2</v>
      </c>
      <c r="AE38" s="155">
        <v>1.0872770160695849E-2</v>
      </c>
      <c r="AF38" s="6" t="s">
        <v>59</v>
      </c>
      <c r="AG38" s="6" t="s">
        <v>40</v>
      </c>
      <c r="AH38" s="6"/>
      <c r="AI38" s="6"/>
      <c r="AJ38" s="167"/>
    </row>
    <row r="39" spans="1:36" ht="14.25" x14ac:dyDescent="0.25">
      <c r="A39" s="138"/>
      <c r="B39" s="147"/>
      <c r="C39" s="70">
        <v>24</v>
      </c>
      <c r="D39" s="20" t="s">
        <v>58</v>
      </c>
      <c r="E39" s="20" t="s">
        <v>10</v>
      </c>
      <c r="F39" s="21">
        <v>68</v>
      </c>
      <c r="G39" s="23">
        <v>68</v>
      </c>
      <c r="H39" s="21">
        <v>18</v>
      </c>
      <c r="I39" s="23">
        <v>18</v>
      </c>
      <c r="J39" s="21">
        <v>1</v>
      </c>
      <c r="K39" s="23">
        <v>1</v>
      </c>
      <c r="L39" s="67">
        <v>0.7816091954022989</v>
      </c>
      <c r="M39" s="67">
        <v>0.20689655172413793</v>
      </c>
      <c r="N39" s="67">
        <v>1.1494252873563218E-2</v>
      </c>
      <c r="O39" s="118"/>
      <c r="P39" s="118"/>
      <c r="Q39" s="118"/>
      <c r="R39" s="68">
        <v>67</v>
      </c>
      <c r="S39" s="23">
        <v>67</v>
      </c>
      <c r="T39" s="21">
        <v>17</v>
      </c>
      <c r="U39" s="23">
        <v>17</v>
      </c>
      <c r="V39" s="68">
        <v>1</v>
      </c>
      <c r="W39" s="23">
        <v>1</v>
      </c>
      <c r="X39" s="67">
        <v>0.78823529411764703</v>
      </c>
      <c r="Y39" s="67">
        <v>0.2</v>
      </c>
      <c r="Z39" s="67">
        <v>1.1764705882352941E-2</v>
      </c>
      <c r="AA39" s="118"/>
      <c r="AB39" s="118"/>
      <c r="AC39" s="121"/>
      <c r="AD39" s="78">
        <v>-6.8965517241379171E-3</v>
      </c>
      <c r="AE39" s="156"/>
      <c r="AF39" s="6" t="s">
        <v>57</v>
      </c>
      <c r="AG39" s="6" t="s">
        <v>40</v>
      </c>
      <c r="AH39" s="6"/>
      <c r="AI39" s="6"/>
      <c r="AJ39" s="168"/>
    </row>
    <row r="40" spans="1:36" ht="14.25" x14ac:dyDescent="0.25">
      <c r="A40" s="138"/>
      <c r="B40" s="147"/>
      <c r="C40" s="70">
        <v>25</v>
      </c>
      <c r="D40" s="20" t="s">
        <v>56</v>
      </c>
      <c r="E40" s="20" t="s">
        <v>10</v>
      </c>
      <c r="F40" s="21">
        <v>37</v>
      </c>
      <c r="G40" s="23">
        <v>37</v>
      </c>
      <c r="H40" s="21">
        <v>10</v>
      </c>
      <c r="I40" s="23">
        <v>10</v>
      </c>
      <c r="J40" s="21">
        <v>0</v>
      </c>
      <c r="K40" s="23">
        <v>0</v>
      </c>
      <c r="L40" s="67">
        <v>0.78723404255319152</v>
      </c>
      <c r="M40" s="67">
        <v>0.21276595744680851</v>
      </c>
      <c r="N40" s="67">
        <v>0</v>
      </c>
      <c r="O40" s="118"/>
      <c r="P40" s="118"/>
      <c r="Q40" s="118"/>
      <c r="R40" s="68">
        <v>35</v>
      </c>
      <c r="S40" s="23">
        <v>35</v>
      </c>
      <c r="T40" s="21">
        <v>10</v>
      </c>
      <c r="U40" s="23">
        <v>9</v>
      </c>
      <c r="V40" s="68">
        <v>0</v>
      </c>
      <c r="W40" s="23">
        <v>0</v>
      </c>
      <c r="X40" s="67">
        <v>0.79545454545454541</v>
      </c>
      <c r="Y40" s="67">
        <v>0.20454545454545456</v>
      </c>
      <c r="Z40" s="67">
        <v>0</v>
      </c>
      <c r="AA40" s="118"/>
      <c r="AB40" s="118"/>
      <c r="AC40" s="121"/>
      <c r="AD40" s="78">
        <v>-8.2205029013539543E-3</v>
      </c>
      <c r="AE40" s="156"/>
      <c r="AF40" s="6" t="s">
        <v>55</v>
      </c>
      <c r="AG40" s="6" t="s">
        <v>40</v>
      </c>
      <c r="AH40" s="6"/>
      <c r="AI40" s="6"/>
      <c r="AJ40" s="168"/>
    </row>
    <row r="41" spans="1:36" ht="14.25" x14ac:dyDescent="0.25">
      <c r="A41" s="138"/>
      <c r="B41" s="147"/>
      <c r="C41" s="70">
        <v>26</v>
      </c>
      <c r="D41" s="20" t="s">
        <v>54</v>
      </c>
      <c r="E41" s="20" t="s">
        <v>10</v>
      </c>
      <c r="F41" s="21">
        <v>8</v>
      </c>
      <c r="G41" s="23">
        <v>8</v>
      </c>
      <c r="H41" s="21">
        <v>2</v>
      </c>
      <c r="I41" s="23">
        <v>2</v>
      </c>
      <c r="J41" s="21">
        <v>1</v>
      </c>
      <c r="K41" s="23">
        <v>1</v>
      </c>
      <c r="L41" s="67">
        <v>0.72727272727272729</v>
      </c>
      <c r="M41" s="67">
        <v>0.18181818181818182</v>
      </c>
      <c r="N41" s="67">
        <v>9.0909090909090912E-2</v>
      </c>
      <c r="O41" s="118"/>
      <c r="P41" s="118"/>
      <c r="Q41" s="118"/>
      <c r="R41" s="68">
        <v>9</v>
      </c>
      <c r="S41" s="23">
        <v>9</v>
      </c>
      <c r="T41" s="21">
        <v>2</v>
      </c>
      <c r="U41" s="23">
        <v>2</v>
      </c>
      <c r="V41" s="68">
        <v>1</v>
      </c>
      <c r="W41" s="23">
        <v>1</v>
      </c>
      <c r="X41" s="67">
        <v>0.75</v>
      </c>
      <c r="Y41" s="67">
        <v>0.16666666666666666</v>
      </c>
      <c r="Z41" s="67">
        <v>8.3333333333333329E-2</v>
      </c>
      <c r="AA41" s="118"/>
      <c r="AB41" s="118"/>
      <c r="AC41" s="121"/>
      <c r="AD41" s="78">
        <v>-1.5151515151515166E-2</v>
      </c>
      <c r="AE41" s="156"/>
      <c r="AF41" s="6" t="s">
        <v>53</v>
      </c>
      <c r="AG41" s="6" t="s">
        <v>40</v>
      </c>
      <c r="AH41" s="6"/>
      <c r="AI41" s="6"/>
      <c r="AJ41" s="168"/>
    </row>
    <row r="42" spans="1:36" ht="15" thickBot="1" x14ac:dyDescent="0.3">
      <c r="A42" s="138"/>
      <c r="B42" s="147"/>
      <c r="C42" s="70">
        <v>27</v>
      </c>
      <c r="D42" s="20" t="s">
        <v>52</v>
      </c>
      <c r="E42" s="20" t="s">
        <v>10</v>
      </c>
      <c r="F42" s="21">
        <v>2</v>
      </c>
      <c r="G42" s="23">
        <v>2</v>
      </c>
      <c r="H42" s="21">
        <v>1</v>
      </c>
      <c r="I42" s="23">
        <v>1</v>
      </c>
      <c r="J42" s="21">
        <v>0</v>
      </c>
      <c r="K42" s="23">
        <v>0</v>
      </c>
      <c r="L42" s="67">
        <v>0.66666666666666663</v>
      </c>
      <c r="M42" s="67">
        <v>0.33333333333333331</v>
      </c>
      <c r="N42" s="67">
        <v>0</v>
      </c>
      <c r="O42" s="119"/>
      <c r="P42" s="119"/>
      <c r="Q42" s="119"/>
      <c r="R42" s="68">
        <v>2</v>
      </c>
      <c r="S42" s="23">
        <v>4</v>
      </c>
      <c r="T42" s="21">
        <v>1</v>
      </c>
      <c r="U42" s="23">
        <v>1</v>
      </c>
      <c r="V42" s="68">
        <v>0</v>
      </c>
      <c r="W42" s="23">
        <v>0</v>
      </c>
      <c r="X42" s="67">
        <v>0.8</v>
      </c>
      <c r="Y42" s="67">
        <v>0.2</v>
      </c>
      <c r="Z42" s="67">
        <v>0</v>
      </c>
      <c r="AA42" s="119"/>
      <c r="AB42" s="119"/>
      <c r="AC42" s="122"/>
      <c r="AD42" s="78">
        <v>-0.1333333333333333</v>
      </c>
      <c r="AE42" s="157"/>
      <c r="AF42" s="6" t="s">
        <v>52</v>
      </c>
      <c r="AG42" s="6" t="s">
        <v>40</v>
      </c>
      <c r="AH42" s="6"/>
      <c r="AI42" s="6"/>
      <c r="AJ42" s="169"/>
    </row>
    <row r="43" spans="1:36" ht="15" thickBot="1" x14ac:dyDescent="0.3">
      <c r="A43" s="138"/>
      <c r="B43" s="147"/>
      <c r="C43" s="70">
        <v>28</v>
      </c>
      <c r="D43" s="20" t="s">
        <v>51</v>
      </c>
      <c r="E43" s="20" t="s">
        <v>10</v>
      </c>
      <c r="F43" s="21">
        <v>0</v>
      </c>
      <c r="G43" s="23">
        <v>0</v>
      </c>
      <c r="H43" s="21">
        <v>1</v>
      </c>
      <c r="I43" s="23">
        <v>0</v>
      </c>
      <c r="J43" s="21">
        <v>0</v>
      </c>
      <c r="K43" s="23">
        <v>0</v>
      </c>
      <c r="L43" s="67">
        <v>0</v>
      </c>
      <c r="M43" s="67">
        <v>0</v>
      </c>
      <c r="N43" s="67">
        <v>0</v>
      </c>
      <c r="O43" s="67">
        <v>0</v>
      </c>
      <c r="P43" s="67">
        <v>0</v>
      </c>
      <c r="Q43" s="67">
        <v>0</v>
      </c>
      <c r="R43" s="68">
        <v>5</v>
      </c>
      <c r="S43" s="23">
        <v>0</v>
      </c>
      <c r="T43" s="21">
        <v>0</v>
      </c>
      <c r="U43" s="23">
        <v>0</v>
      </c>
      <c r="V43" s="68">
        <v>0</v>
      </c>
      <c r="W43" s="23">
        <v>0</v>
      </c>
      <c r="X43" s="67">
        <v>0</v>
      </c>
      <c r="Y43" s="67">
        <v>0</v>
      </c>
      <c r="Z43" s="67">
        <v>0</v>
      </c>
      <c r="AA43" s="67">
        <v>0</v>
      </c>
      <c r="AB43" s="67">
        <v>0</v>
      </c>
      <c r="AC43" s="66">
        <v>0</v>
      </c>
      <c r="AD43" s="77">
        <v>0</v>
      </c>
      <c r="AE43" s="76">
        <v>0</v>
      </c>
      <c r="AF43" s="6" t="s">
        <v>51</v>
      </c>
      <c r="AG43" s="6" t="s">
        <v>40</v>
      </c>
      <c r="AH43" s="6"/>
      <c r="AI43" s="6"/>
      <c r="AJ43" s="75"/>
    </row>
    <row r="44" spans="1:36" ht="15" thickBot="1" x14ac:dyDescent="0.3">
      <c r="A44" s="138"/>
      <c r="B44" s="147"/>
      <c r="C44" s="70"/>
      <c r="D44" s="144" t="s">
        <v>50</v>
      </c>
      <c r="E44" s="145"/>
      <c r="F44" s="131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3"/>
      <c r="AE44" s="134"/>
      <c r="AF44" s="6"/>
      <c r="AG44" s="6"/>
      <c r="AH44" s="6"/>
      <c r="AI44" s="6"/>
      <c r="AJ44" s="2"/>
    </row>
    <row r="45" spans="1:36" ht="14.25" x14ac:dyDescent="0.25">
      <c r="A45" s="138"/>
      <c r="B45" s="147"/>
      <c r="C45" s="70">
        <v>29</v>
      </c>
      <c r="D45" s="20" t="s">
        <v>49</v>
      </c>
      <c r="E45" s="20" t="s">
        <v>10</v>
      </c>
      <c r="F45" s="69">
        <v>127</v>
      </c>
      <c r="G45" s="23">
        <v>134</v>
      </c>
      <c r="H45" s="69">
        <v>69</v>
      </c>
      <c r="I45" s="23">
        <v>73</v>
      </c>
      <c r="J45" s="69">
        <v>6</v>
      </c>
      <c r="K45" s="23">
        <v>6</v>
      </c>
      <c r="L45" s="67">
        <v>0.62910798122065725</v>
      </c>
      <c r="M45" s="67">
        <v>0.34272300469483569</v>
      </c>
      <c r="N45" s="67">
        <v>2.8169014084507043E-2</v>
      </c>
      <c r="O45" s="67">
        <v>0.62910798122065725</v>
      </c>
      <c r="P45" s="67">
        <v>0.34272300469483569</v>
      </c>
      <c r="Q45" s="67">
        <v>2.8169014084507043E-2</v>
      </c>
      <c r="R45" s="68">
        <v>148</v>
      </c>
      <c r="S45" s="23">
        <v>132</v>
      </c>
      <c r="T45" s="68">
        <v>92</v>
      </c>
      <c r="U45" s="23">
        <v>75</v>
      </c>
      <c r="V45" s="68">
        <v>6</v>
      </c>
      <c r="W45" s="23">
        <v>3</v>
      </c>
      <c r="X45" s="67">
        <v>0.62857142857142856</v>
      </c>
      <c r="Y45" s="67">
        <v>0.35714285714285715</v>
      </c>
      <c r="Z45" s="67">
        <v>1.4285714285714285E-2</v>
      </c>
      <c r="AA45" s="67">
        <v>0.62857142857142856</v>
      </c>
      <c r="AB45" s="67">
        <v>0.35714285714285715</v>
      </c>
      <c r="AC45" s="66">
        <v>1.4285714285714285E-2</v>
      </c>
      <c r="AD45" s="73">
        <v>1.4419852448021464E-2</v>
      </c>
      <c r="AE45" s="74">
        <v>1.4419852448021464E-2</v>
      </c>
      <c r="AF45" s="6" t="s">
        <v>48</v>
      </c>
      <c r="AG45" s="6" t="s">
        <v>40</v>
      </c>
      <c r="AH45" s="6"/>
      <c r="AI45" s="6"/>
      <c r="AJ45" s="73"/>
    </row>
    <row r="46" spans="1:36" ht="14.25" x14ac:dyDescent="0.25">
      <c r="A46" s="138"/>
      <c r="B46" s="147"/>
      <c r="C46" s="70">
        <v>30</v>
      </c>
      <c r="D46" s="22" t="s">
        <v>47</v>
      </c>
      <c r="E46" s="20" t="s">
        <v>10</v>
      </c>
      <c r="F46" s="19"/>
      <c r="G46" s="23">
        <v>0</v>
      </c>
      <c r="H46" s="19"/>
      <c r="I46" s="23">
        <v>0</v>
      </c>
      <c r="J46" s="19"/>
      <c r="K46" s="23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19"/>
      <c r="S46" s="23">
        <v>0</v>
      </c>
      <c r="T46" s="19"/>
      <c r="U46" s="23">
        <v>0</v>
      </c>
      <c r="V46" s="19"/>
      <c r="W46" s="23">
        <v>0</v>
      </c>
      <c r="X46" s="67">
        <v>0</v>
      </c>
      <c r="Y46" s="67">
        <v>0</v>
      </c>
      <c r="Z46" s="67">
        <v>0</v>
      </c>
      <c r="AA46" s="67">
        <v>0</v>
      </c>
      <c r="AB46" s="67">
        <v>0</v>
      </c>
      <c r="AC46" s="66">
        <v>0</v>
      </c>
      <c r="AD46" s="71">
        <v>0</v>
      </c>
      <c r="AE46" s="72">
        <v>0</v>
      </c>
      <c r="AF46" s="6"/>
      <c r="AG46" s="6"/>
      <c r="AH46" s="6"/>
      <c r="AI46" s="6"/>
      <c r="AJ46" s="71"/>
    </row>
    <row r="47" spans="1:36" ht="14.25" x14ac:dyDescent="0.25">
      <c r="A47" s="138"/>
      <c r="B47" s="147"/>
      <c r="C47" s="70">
        <v>31</v>
      </c>
      <c r="D47" s="20" t="s">
        <v>46</v>
      </c>
      <c r="E47" s="20" t="s">
        <v>10</v>
      </c>
      <c r="F47" s="69">
        <v>21</v>
      </c>
      <c r="G47" s="23">
        <v>22</v>
      </c>
      <c r="H47" s="69">
        <v>30</v>
      </c>
      <c r="I47" s="23">
        <v>34</v>
      </c>
      <c r="J47" s="69">
        <v>6</v>
      </c>
      <c r="K47" s="23">
        <v>5</v>
      </c>
      <c r="L47" s="67">
        <v>0.36065573770491804</v>
      </c>
      <c r="M47" s="67">
        <v>0.55737704918032782</v>
      </c>
      <c r="N47" s="67">
        <v>8.1967213114754092E-2</v>
      </c>
      <c r="O47" s="67">
        <v>0.36065573770491804</v>
      </c>
      <c r="P47" s="67">
        <v>0.55737704918032782</v>
      </c>
      <c r="Q47" s="67">
        <v>8.1967213114754092E-2</v>
      </c>
      <c r="R47" s="68">
        <v>19</v>
      </c>
      <c r="S47" s="23">
        <v>19</v>
      </c>
      <c r="T47" s="68">
        <v>39</v>
      </c>
      <c r="U47" s="23">
        <v>38</v>
      </c>
      <c r="V47" s="68">
        <v>4</v>
      </c>
      <c r="W47" s="23">
        <v>4</v>
      </c>
      <c r="X47" s="67">
        <v>0.31147540983606559</v>
      </c>
      <c r="Y47" s="67">
        <v>0.62295081967213117</v>
      </c>
      <c r="Z47" s="67">
        <v>6.5573770491803282E-2</v>
      </c>
      <c r="AA47" s="67">
        <v>0.31147540983606559</v>
      </c>
      <c r="AB47" s="67">
        <v>0.62295081967213117</v>
      </c>
      <c r="AC47" s="66">
        <v>6.5573770491803282E-2</v>
      </c>
      <c r="AD47" s="64">
        <v>6.5573770491803351E-2</v>
      </c>
      <c r="AE47" s="65">
        <v>6.5573770491803351E-2</v>
      </c>
      <c r="AF47" s="6" t="s">
        <v>45</v>
      </c>
      <c r="AG47" s="6" t="s">
        <v>40</v>
      </c>
      <c r="AH47" s="6"/>
      <c r="AI47" s="6"/>
      <c r="AJ47" s="64"/>
    </row>
    <row r="48" spans="1:36" ht="14.25" x14ac:dyDescent="0.25">
      <c r="A48" s="138"/>
      <c r="B48" s="147"/>
      <c r="C48" s="70">
        <v>32</v>
      </c>
      <c r="D48" s="20" t="s">
        <v>44</v>
      </c>
      <c r="E48" s="20" t="s">
        <v>10</v>
      </c>
      <c r="F48" s="69">
        <v>58</v>
      </c>
      <c r="G48" s="23">
        <v>58</v>
      </c>
      <c r="H48" s="69">
        <v>54</v>
      </c>
      <c r="I48" s="23">
        <v>54</v>
      </c>
      <c r="J48" s="69">
        <v>0</v>
      </c>
      <c r="K48" s="23">
        <v>3</v>
      </c>
      <c r="L48" s="67">
        <v>0.5043478260869565</v>
      </c>
      <c r="M48" s="67">
        <v>0.46956521739130436</v>
      </c>
      <c r="N48" s="67">
        <v>2.6086956521739129E-2</v>
      </c>
      <c r="O48" s="67">
        <v>0.5043478260869565</v>
      </c>
      <c r="P48" s="67">
        <v>0.46956521739130436</v>
      </c>
      <c r="Q48" s="67">
        <v>2.6086956521739129E-2</v>
      </c>
      <c r="R48" s="68">
        <v>10</v>
      </c>
      <c r="S48" s="23">
        <v>57</v>
      </c>
      <c r="T48" s="68">
        <v>10</v>
      </c>
      <c r="U48" s="23">
        <v>56</v>
      </c>
      <c r="V48" s="68">
        <v>0</v>
      </c>
      <c r="W48" s="23">
        <v>6</v>
      </c>
      <c r="X48" s="67">
        <v>0.47899159663865548</v>
      </c>
      <c r="Y48" s="67">
        <v>0.47058823529411764</v>
      </c>
      <c r="Z48" s="67">
        <v>5.0420168067226892E-2</v>
      </c>
      <c r="AA48" s="67">
        <v>0.47899159663865548</v>
      </c>
      <c r="AB48" s="67">
        <v>0.47058823529411764</v>
      </c>
      <c r="AC48" s="66">
        <v>5.0420168067226892E-2</v>
      </c>
      <c r="AD48" s="64">
        <v>1.0230179028132835E-3</v>
      </c>
      <c r="AE48" s="65">
        <v>1.0230179028132835E-3</v>
      </c>
      <c r="AF48" s="6" t="s">
        <v>43</v>
      </c>
      <c r="AG48" s="6" t="s">
        <v>40</v>
      </c>
      <c r="AH48" s="6"/>
      <c r="AI48" s="6"/>
      <c r="AJ48" s="64"/>
    </row>
    <row r="49" spans="1:37" ht="15" thickBot="1" x14ac:dyDescent="0.3">
      <c r="A49" s="139"/>
      <c r="B49" s="148"/>
      <c r="C49" s="63">
        <v>33</v>
      </c>
      <c r="D49" s="43" t="s">
        <v>42</v>
      </c>
      <c r="E49" s="43" t="s">
        <v>10</v>
      </c>
      <c r="F49" s="62">
        <v>8</v>
      </c>
      <c r="G49" s="60">
        <v>32</v>
      </c>
      <c r="H49" s="62">
        <v>8</v>
      </c>
      <c r="I49" s="60">
        <v>19</v>
      </c>
      <c r="J49" s="62">
        <v>3</v>
      </c>
      <c r="K49" s="60">
        <v>1</v>
      </c>
      <c r="L49" s="59">
        <v>0.61538461538461542</v>
      </c>
      <c r="M49" s="59">
        <v>0.36538461538461536</v>
      </c>
      <c r="N49" s="59">
        <v>1.9230769230769232E-2</v>
      </c>
      <c r="O49" s="59">
        <v>0.61538461538461542</v>
      </c>
      <c r="P49" s="59">
        <v>0.36538461538461536</v>
      </c>
      <c r="Q49" s="59">
        <v>1.9230769230769232E-2</v>
      </c>
      <c r="R49" s="61">
        <v>28</v>
      </c>
      <c r="S49" s="60">
        <v>27</v>
      </c>
      <c r="T49" s="61">
        <v>28</v>
      </c>
      <c r="U49" s="60">
        <v>27</v>
      </c>
      <c r="V49" s="61">
        <v>4</v>
      </c>
      <c r="W49" s="60">
        <v>0</v>
      </c>
      <c r="X49" s="59">
        <v>0.5</v>
      </c>
      <c r="Y49" s="59">
        <v>0.5</v>
      </c>
      <c r="Z49" s="59">
        <v>0</v>
      </c>
      <c r="AA49" s="59">
        <v>0.5</v>
      </c>
      <c r="AB49" s="59">
        <v>0.5</v>
      </c>
      <c r="AC49" s="58">
        <v>0</v>
      </c>
      <c r="AD49" s="56">
        <v>0.13461538461538464</v>
      </c>
      <c r="AE49" s="57">
        <v>0.13461538461538464</v>
      </c>
      <c r="AF49" s="6" t="s">
        <v>41</v>
      </c>
      <c r="AG49" s="6" t="s">
        <v>40</v>
      </c>
      <c r="AH49" s="6"/>
      <c r="AI49" s="6"/>
      <c r="AJ49" s="56"/>
    </row>
    <row r="50" spans="1:37" ht="14.25" x14ac:dyDescent="0.25">
      <c r="A50" s="137">
        <v>2</v>
      </c>
      <c r="B50" s="141" t="s">
        <v>39</v>
      </c>
      <c r="C50" s="29">
        <v>34</v>
      </c>
      <c r="D50" s="28" t="s">
        <v>38</v>
      </c>
      <c r="E50" s="28" t="s">
        <v>10</v>
      </c>
      <c r="F50" s="54"/>
      <c r="G50" s="55">
        <v>3193</v>
      </c>
      <c r="H50" s="54"/>
      <c r="I50" s="55">
        <v>4838</v>
      </c>
      <c r="J50" s="54"/>
      <c r="K50" s="55">
        <v>226</v>
      </c>
      <c r="L50" s="27"/>
      <c r="M50" s="27"/>
      <c r="N50" s="27"/>
      <c r="O50" s="27"/>
      <c r="P50" s="27"/>
      <c r="Q50" s="27"/>
      <c r="R50" s="54"/>
      <c r="S50" s="26">
        <v>2174</v>
      </c>
      <c r="T50" s="54"/>
      <c r="U50" s="26">
        <v>3123</v>
      </c>
      <c r="V50" s="54"/>
      <c r="W50" s="26">
        <v>39</v>
      </c>
      <c r="X50" s="27"/>
      <c r="Y50" s="27"/>
      <c r="Z50" s="27"/>
      <c r="AA50" s="49"/>
      <c r="AB50" s="49"/>
      <c r="AC50" s="49"/>
      <c r="AD50" s="53"/>
      <c r="AE50" s="49"/>
      <c r="AF50" s="6"/>
      <c r="AG50" s="6"/>
      <c r="AH50" s="6"/>
      <c r="AI50" s="6"/>
      <c r="AJ50" s="158"/>
      <c r="AK50" s="48">
        <v>0.55591665613817309</v>
      </c>
    </row>
    <row r="51" spans="1:37" ht="14.25" x14ac:dyDescent="0.25">
      <c r="A51" s="138"/>
      <c r="B51" s="142"/>
      <c r="C51" s="18">
        <v>35</v>
      </c>
      <c r="D51" s="20" t="s">
        <v>37</v>
      </c>
      <c r="E51" s="20" t="s">
        <v>10</v>
      </c>
      <c r="F51" s="46"/>
      <c r="G51" s="52">
        <v>201</v>
      </c>
      <c r="H51" s="46"/>
      <c r="I51" s="52">
        <v>233</v>
      </c>
      <c r="J51" s="46"/>
      <c r="K51" s="52">
        <v>13</v>
      </c>
      <c r="L51" s="19"/>
      <c r="M51" s="19"/>
      <c r="N51" s="19"/>
      <c r="O51" s="19"/>
      <c r="P51" s="19"/>
      <c r="Q51" s="19"/>
      <c r="R51" s="46"/>
      <c r="S51" s="23">
        <v>414</v>
      </c>
      <c r="T51" s="46"/>
      <c r="U51" s="23">
        <v>455</v>
      </c>
      <c r="V51" s="46"/>
      <c r="W51" s="23">
        <v>0</v>
      </c>
      <c r="X51" s="19"/>
      <c r="Y51" s="19"/>
      <c r="Z51" s="19"/>
      <c r="AA51" s="44"/>
      <c r="AB51" s="44"/>
      <c r="AC51" s="44"/>
      <c r="AD51" s="44"/>
      <c r="AE51" s="44"/>
      <c r="AF51" s="6"/>
      <c r="AG51" s="6"/>
      <c r="AH51" s="6"/>
      <c r="AI51" s="6"/>
      <c r="AJ51" s="159"/>
    </row>
    <row r="52" spans="1:37" ht="28.5" x14ac:dyDescent="0.25">
      <c r="A52" s="138"/>
      <c r="B52" s="142"/>
      <c r="C52" s="18">
        <v>36</v>
      </c>
      <c r="D52" s="20" t="s">
        <v>36</v>
      </c>
      <c r="E52" s="20" t="s">
        <v>0</v>
      </c>
      <c r="F52" s="46"/>
      <c r="G52" s="45">
        <f>IFERROR(G51/G50,"")</f>
        <v>6.2950203570310059E-2</v>
      </c>
      <c r="H52" s="46"/>
      <c r="I52" s="45">
        <f>IFERROR(I51/I50,"")</f>
        <v>4.8160396858205869E-2</v>
      </c>
      <c r="J52" s="46"/>
      <c r="K52" s="45">
        <f>IFERROR(K51/K50,"")</f>
        <v>5.7522123893805309E-2</v>
      </c>
      <c r="L52" s="19"/>
      <c r="M52" s="19"/>
      <c r="N52" s="19"/>
      <c r="O52" s="19"/>
      <c r="P52" s="19"/>
      <c r="Q52" s="19"/>
      <c r="R52" s="46"/>
      <c r="S52" s="45">
        <f>IFERROR(S51/S50,"")</f>
        <v>0.19043238270469182</v>
      </c>
      <c r="T52" s="46"/>
      <c r="U52" s="45">
        <f>IFERROR(U51/U50,"")</f>
        <v>0.1456932436759526</v>
      </c>
      <c r="V52" s="46"/>
      <c r="W52" s="45">
        <f>IFERROR(W51/W50,"")</f>
        <v>0</v>
      </c>
      <c r="X52" s="19"/>
      <c r="Y52" s="19"/>
      <c r="Z52" s="19"/>
      <c r="AA52" s="44"/>
      <c r="AB52" s="44"/>
      <c r="AC52" s="44"/>
      <c r="AD52" s="44"/>
      <c r="AE52" s="44"/>
      <c r="AF52" s="6"/>
      <c r="AG52" s="6"/>
      <c r="AH52" s="6"/>
      <c r="AI52" s="6"/>
      <c r="AJ52" s="159"/>
    </row>
    <row r="53" spans="1:37" ht="29.25" thickBot="1" x14ac:dyDescent="0.3">
      <c r="A53" s="139"/>
      <c r="B53" s="143"/>
      <c r="C53" s="12">
        <v>37</v>
      </c>
      <c r="D53" s="43" t="s">
        <v>35</v>
      </c>
      <c r="E53" s="43" t="s">
        <v>0</v>
      </c>
      <c r="F53" s="42"/>
      <c r="G53" s="41">
        <f>IFERROR(G52/I52,"")</f>
        <v>1.3070947848633481</v>
      </c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0"/>
      <c r="S53" s="41">
        <f>IFERROR(S52/U52,"")</f>
        <v>1.3070776509598958</v>
      </c>
      <c r="T53" s="42"/>
      <c r="U53" s="42"/>
      <c r="V53" s="42"/>
      <c r="W53" s="42"/>
      <c r="X53" s="42"/>
      <c r="Y53" s="42"/>
      <c r="Z53" s="42"/>
      <c r="AA53" s="51"/>
      <c r="AB53" s="51"/>
      <c r="AC53" s="51"/>
      <c r="AD53" s="51"/>
      <c r="AE53" s="51"/>
      <c r="AF53" s="6"/>
      <c r="AG53" s="6"/>
      <c r="AH53" s="6"/>
      <c r="AI53" s="6"/>
      <c r="AJ53" s="160"/>
    </row>
    <row r="54" spans="1:37" ht="28.5" x14ac:dyDescent="0.25">
      <c r="A54" s="137">
        <v>3</v>
      </c>
      <c r="B54" s="141" t="s">
        <v>34</v>
      </c>
      <c r="C54" s="29">
        <v>38</v>
      </c>
      <c r="D54" s="28" t="s">
        <v>33</v>
      </c>
      <c r="E54" s="28" t="s">
        <v>0</v>
      </c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50">
        <f t="shared" ref="R54:W54" si="0">IF(SUM(R14:R27)+SUM(R30:R43)+R45+SUM(R47:R49)=0,"",SUM(R14:R27)+SUM(R30:R43)+R45+SUM(R47:R49))</f>
        <v>2345</v>
      </c>
      <c r="S54" s="50">
        <f t="shared" si="0"/>
        <v>2350</v>
      </c>
      <c r="T54" s="50">
        <f t="shared" si="0"/>
        <v>2628</v>
      </c>
      <c r="U54" s="50">
        <f t="shared" si="0"/>
        <v>2633</v>
      </c>
      <c r="V54" s="50">
        <f t="shared" si="0"/>
        <v>95</v>
      </c>
      <c r="W54" s="50">
        <f t="shared" si="0"/>
        <v>95</v>
      </c>
      <c r="X54" s="27"/>
      <c r="Y54" s="27"/>
      <c r="Z54" s="27"/>
      <c r="AA54" s="49"/>
      <c r="AB54" s="49"/>
      <c r="AC54" s="49"/>
      <c r="AD54" s="49"/>
      <c r="AE54" s="49"/>
      <c r="AF54" s="6"/>
      <c r="AG54" s="6"/>
      <c r="AH54" s="6"/>
      <c r="AI54" s="6"/>
      <c r="AJ54" s="161"/>
      <c r="AK54" s="48">
        <v>0</v>
      </c>
    </row>
    <row r="55" spans="1:37" ht="14.25" x14ac:dyDescent="0.25">
      <c r="A55" s="138"/>
      <c r="B55" s="142"/>
      <c r="C55" s="18">
        <v>39</v>
      </c>
      <c r="D55" s="20" t="s">
        <v>32</v>
      </c>
      <c r="E55" s="20" t="s">
        <v>10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23">
        <v>18</v>
      </c>
      <c r="T55" s="19"/>
      <c r="U55" s="23">
        <v>56</v>
      </c>
      <c r="V55" s="19"/>
      <c r="W55" s="23">
        <v>0</v>
      </c>
      <c r="X55" s="14"/>
      <c r="Y55" s="14"/>
      <c r="Z55" s="14"/>
      <c r="AA55" s="13"/>
      <c r="AB55" s="13"/>
      <c r="AC55" s="13"/>
      <c r="AD55" s="13"/>
      <c r="AE55" s="13"/>
      <c r="AF55" s="6"/>
      <c r="AG55" s="6"/>
      <c r="AH55" s="6"/>
      <c r="AI55" s="6"/>
      <c r="AJ55" s="162"/>
    </row>
    <row r="56" spans="1:37" ht="28.5" x14ac:dyDescent="0.25">
      <c r="A56" s="138"/>
      <c r="B56" s="142"/>
      <c r="C56" s="18">
        <v>40</v>
      </c>
      <c r="D56" s="20" t="s">
        <v>31</v>
      </c>
      <c r="E56" s="20" t="s">
        <v>0</v>
      </c>
      <c r="F56" s="19"/>
      <c r="G56" s="45">
        <v>8.0033698399E-3</v>
      </c>
      <c r="H56" s="46"/>
      <c r="I56" s="45">
        <v>2.5559105431000002E-2</v>
      </c>
      <c r="J56" s="46"/>
      <c r="K56" s="47">
        <v>0</v>
      </c>
      <c r="L56" s="19"/>
      <c r="M56" s="19"/>
      <c r="N56" s="19"/>
      <c r="O56" s="19"/>
      <c r="P56" s="19"/>
      <c r="Q56" s="19"/>
      <c r="R56" s="19"/>
      <c r="S56" s="45">
        <f>IFERROR(S55/S54,"")</f>
        <v>7.659574468085106E-3</v>
      </c>
      <c r="T56" s="46"/>
      <c r="U56" s="45">
        <f>IFERROR(U55/U54,"")</f>
        <v>2.1268515001898976E-2</v>
      </c>
      <c r="V56" s="46"/>
      <c r="W56" s="45">
        <f>IFERROR(W55/W54,"")</f>
        <v>0</v>
      </c>
      <c r="X56" s="19"/>
      <c r="Y56" s="19"/>
      <c r="Z56" s="19"/>
      <c r="AA56" s="44"/>
      <c r="AB56" s="44"/>
      <c r="AC56" s="44"/>
      <c r="AD56" s="44"/>
      <c r="AE56" s="44"/>
      <c r="AF56" s="6"/>
      <c r="AG56" s="6"/>
      <c r="AH56" s="6"/>
      <c r="AI56" s="6"/>
      <c r="AJ56" s="162"/>
    </row>
    <row r="57" spans="1:37" ht="29.25" thickBot="1" x14ac:dyDescent="0.3">
      <c r="A57" s="139"/>
      <c r="B57" s="143"/>
      <c r="C57" s="12">
        <v>41</v>
      </c>
      <c r="D57" s="43" t="s">
        <v>30</v>
      </c>
      <c r="E57" s="43" t="s">
        <v>0</v>
      </c>
      <c r="F57" s="42"/>
      <c r="G57" s="42"/>
      <c r="H57" s="42"/>
      <c r="I57" s="41">
        <v>3.1935429628000001</v>
      </c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0"/>
      <c r="U57" s="41">
        <f>IFERROR(U56/S56,"")</f>
        <v>2.7767227919145885</v>
      </c>
      <c r="V57" s="42"/>
      <c r="W57" s="42"/>
      <c r="X57" s="42"/>
      <c r="Y57" s="42"/>
      <c r="Z57" s="42"/>
      <c r="AA57" s="51"/>
      <c r="AB57" s="51"/>
      <c r="AC57" s="51"/>
      <c r="AD57" s="51"/>
      <c r="AE57" s="51"/>
      <c r="AF57" s="6"/>
      <c r="AG57" s="6"/>
      <c r="AH57" s="6"/>
      <c r="AI57" s="6"/>
      <c r="AJ57" s="163"/>
    </row>
    <row r="58" spans="1:37" ht="28.5" x14ac:dyDescent="0.25">
      <c r="A58" s="137">
        <v>4</v>
      </c>
      <c r="B58" s="141" t="s">
        <v>29</v>
      </c>
      <c r="C58" s="29">
        <v>42</v>
      </c>
      <c r="D58" s="28" t="s">
        <v>28</v>
      </c>
      <c r="E58" s="28" t="s">
        <v>0</v>
      </c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50">
        <f>S54</f>
        <v>2350</v>
      </c>
      <c r="T58" s="27"/>
      <c r="U58" s="50">
        <f>U54</f>
        <v>2633</v>
      </c>
      <c r="V58" s="27"/>
      <c r="W58" s="50">
        <f>W54</f>
        <v>95</v>
      </c>
      <c r="X58" s="27"/>
      <c r="Y58" s="27"/>
      <c r="Z58" s="27"/>
      <c r="AA58" s="49"/>
      <c r="AB58" s="49"/>
      <c r="AC58" s="49"/>
      <c r="AD58" s="49"/>
      <c r="AE58" s="49"/>
      <c r="AF58" s="6"/>
      <c r="AG58" s="6"/>
      <c r="AH58" s="6"/>
      <c r="AI58" s="6"/>
      <c r="AJ58" s="164"/>
      <c r="AK58" s="48">
        <v>0.10298981852318034</v>
      </c>
    </row>
    <row r="59" spans="1:37" ht="28.5" x14ac:dyDescent="0.25">
      <c r="A59" s="138"/>
      <c r="B59" s="142"/>
      <c r="C59" s="18">
        <v>43</v>
      </c>
      <c r="D59" s="20" t="s">
        <v>27</v>
      </c>
      <c r="E59" s="20" t="s">
        <v>10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23">
        <v>859</v>
      </c>
      <c r="T59" s="19"/>
      <c r="U59" s="23">
        <v>870</v>
      </c>
      <c r="V59" s="19"/>
      <c r="W59" s="23">
        <v>30</v>
      </c>
      <c r="X59" s="14"/>
      <c r="Y59" s="14"/>
      <c r="Z59" s="14"/>
      <c r="AA59" s="13"/>
      <c r="AB59" s="13"/>
      <c r="AC59" s="13"/>
      <c r="AD59" s="13"/>
      <c r="AE59" s="13"/>
      <c r="AF59" s="6"/>
      <c r="AG59" s="6"/>
      <c r="AH59" s="6"/>
      <c r="AI59" s="6"/>
      <c r="AJ59" s="165"/>
    </row>
    <row r="60" spans="1:37" ht="28.5" x14ac:dyDescent="0.25">
      <c r="A60" s="138"/>
      <c r="B60" s="142"/>
      <c r="C60" s="18">
        <v>44</v>
      </c>
      <c r="D60" s="20" t="s">
        <v>26</v>
      </c>
      <c r="E60" s="20" t="s">
        <v>0</v>
      </c>
      <c r="F60" s="19"/>
      <c r="G60" s="45">
        <v>0.67649536646999997</v>
      </c>
      <c r="H60" s="46"/>
      <c r="I60" s="45">
        <v>0.72164536741000007</v>
      </c>
      <c r="J60" s="46"/>
      <c r="K60" s="47">
        <v>0.66371681419999995</v>
      </c>
      <c r="L60" s="19"/>
      <c r="M60" s="19"/>
      <c r="N60" s="19"/>
      <c r="O60" s="19"/>
      <c r="P60" s="19"/>
      <c r="Q60" s="19"/>
      <c r="R60" s="19"/>
      <c r="S60" s="45">
        <f>IFERROR(S59/S58,"")</f>
        <v>0.36553191489361703</v>
      </c>
      <c r="T60" s="46"/>
      <c r="U60" s="45">
        <f>IFERROR(U59/U58,"")</f>
        <v>0.3304215723509305</v>
      </c>
      <c r="V60" s="46"/>
      <c r="W60" s="45">
        <f>IFERROR(W59/W58,"")</f>
        <v>0.31578947368421051</v>
      </c>
      <c r="X60" s="19"/>
      <c r="Y60" s="19"/>
      <c r="Z60" s="19"/>
      <c r="AA60" s="44"/>
      <c r="AB60" s="44"/>
      <c r="AC60" s="44"/>
      <c r="AD60" s="44"/>
      <c r="AE60" s="44"/>
      <c r="AF60" s="6"/>
      <c r="AG60" s="6"/>
      <c r="AH60" s="6"/>
      <c r="AI60" s="6"/>
      <c r="AJ60" s="165"/>
    </row>
    <row r="61" spans="1:37" ht="29.25" thickBot="1" x14ac:dyDescent="0.3">
      <c r="A61" s="139"/>
      <c r="B61" s="143"/>
      <c r="C61" s="12">
        <v>45</v>
      </c>
      <c r="D61" s="43" t="s">
        <v>25</v>
      </c>
      <c r="E61" s="43" t="s">
        <v>0</v>
      </c>
      <c r="F61" s="40"/>
      <c r="G61" s="41">
        <v>0.93743464175000002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2"/>
      <c r="S61" s="41">
        <f>IFERROR(S60/U60,"")</f>
        <v>1.1062592320860847</v>
      </c>
      <c r="T61" s="40"/>
      <c r="U61" s="40"/>
      <c r="V61" s="40"/>
      <c r="W61" s="40"/>
      <c r="X61" s="40"/>
      <c r="Y61" s="40"/>
      <c r="Z61" s="40"/>
      <c r="AA61" s="39"/>
      <c r="AB61" s="39"/>
      <c r="AC61" s="39"/>
      <c r="AD61" s="39"/>
      <c r="AE61" s="39"/>
      <c r="AF61" s="6"/>
      <c r="AG61" s="6"/>
      <c r="AH61" s="6"/>
      <c r="AI61" s="6"/>
      <c r="AJ61" s="166"/>
    </row>
    <row r="62" spans="1:37" ht="60.75" thickBot="1" x14ac:dyDescent="0.3">
      <c r="A62" s="37">
        <v>5</v>
      </c>
      <c r="B62" s="36" t="s">
        <v>24</v>
      </c>
      <c r="C62" s="35">
        <v>46</v>
      </c>
      <c r="D62" s="34" t="s">
        <v>23</v>
      </c>
      <c r="E62" s="34" t="s">
        <v>16</v>
      </c>
      <c r="F62" s="33">
        <v>0.29848078641644327</v>
      </c>
      <c r="G62" s="32"/>
      <c r="H62" s="33">
        <v>0.35916359163591638</v>
      </c>
      <c r="I62" s="32"/>
      <c r="J62" s="32"/>
      <c r="K62" s="32"/>
      <c r="L62" s="32"/>
      <c r="M62" s="32"/>
      <c r="N62" s="32"/>
      <c r="O62" s="32"/>
      <c r="P62" s="32"/>
      <c r="Q62" s="32"/>
      <c r="R62" s="33">
        <v>0.28911834789515489</v>
      </c>
      <c r="S62" s="32"/>
      <c r="T62" s="33">
        <v>0.32624867162592985</v>
      </c>
      <c r="U62" s="32"/>
      <c r="V62" s="32"/>
      <c r="W62" s="32"/>
      <c r="X62" s="32"/>
      <c r="Y62" s="32"/>
      <c r="Z62" s="32"/>
      <c r="AA62" s="32"/>
      <c r="AB62" s="32"/>
      <c r="AC62" s="32"/>
      <c r="AD62" s="31"/>
      <c r="AE62" s="31"/>
      <c r="AF62" s="6"/>
      <c r="AG62" s="6"/>
      <c r="AH62" s="6"/>
      <c r="AI62" s="6"/>
      <c r="AJ62" s="38"/>
    </row>
    <row r="63" spans="1:37" ht="66" customHeight="1" thickBot="1" x14ac:dyDescent="0.3">
      <c r="A63" s="37">
        <v>6</v>
      </c>
      <c r="B63" s="36" t="s">
        <v>22</v>
      </c>
      <c r="C63" s="35">
        <v>47</v>
      </c>
      <c r="D63" s="34" t="s">
        <v>21</v>
      </c>
      <c r="E63" s="34" t="s">
        <v>16</v>
      </c>
      <c r="F63" s="33">
        <v>0.21345291479820627</v>
      </c>
      <c r="G63" s="32"/>
      <c r="H63" s="33">
        <v>0.24594257178526843</v>
      </c>
      <c r="I63" s="32"/>
      <c r="J63" s="32"/>
      <c r="K63" s="32"/>
      <c r="L63" s="32"/>
      <c r="M63" s="32"/>
      <c r="N63" s="32"/>
      <c r="O63" s="32"/>
      <c r="P63" s="32"/>
      <c r="Q63" s="32"/>
      <c r="R63" s="33">
        <v>0.23242811501597443</v>
      </c>
      <c r="S63" s="32"/>
      <c r="T63" s="33">
        <v>0.22570194384449244</v>
      </c>
      <c r="U63" s="32"/>
      <c r="V63" s="32"/>
      <c r="W63" s="32"/>
      <c r="X63" s="32"/>
      <c r="Y63" s="32"/>
      <c r="Z63" s="32"/>
      <c r="AA63" s="32"/>
      <c r="AB63" s="32"/>
      <c r="AC63" s="32"/>
      <c r="AD63" s="31"/>
      <c r="AE63" s="31"/>
      <c r="AF63" s="6"/>
      <c r="AG63" s="6"/>
      <c r="AH63" s="6"/>
      <c r="AI63" s="6"/>
      <c r="AJ63" s="38"/>
    </row>
    <row r="64" spans="1:37" ht="60" customHeight="1" thickBot="1" x14ac:dyDescent="0.3">
      <c r="A64" s="37">
        <v>7</v>
      </c>
      <c r="B64" s="36" t="s">
        <v>20</v>
      </c>
      <c r="C64" s="35">
        <v>48</v>
      </c>
      <c r="D64" s="34" t="s">
        <v>19</v>
      </c>
      <c r="E64" s="34" t="s">
        <v>16</v>
      </c>
      <c r="F64" s="33">
        <v>0.85850178359096319</v>
      </c>
      <c r="G64" s="32"/>
      <c r="H64" s="33">
        <v>0.69718309859154926</v>
      </c>
      <c r="I64" s="32"/>
      <c r="J64" s="32"/>
      <c r="K64" s="32"/>
      <c r="L64" s="32"/>
      <c r="M64" s="32"/>
      <c r="N64" s="32"/>
      <c r="O64" s="32"/>
      <c r="P64" s="32"/>
      <c r="Q64" s="32"/>
      <c r="R64" s="33">
        <v>0.83807439824945296</v>
      </c>
      <c r="S64" s="32"/>
      <c r="T64" s="33">
        <v>0.72573189522342063</v>
      </c>
      <c r="U64" s="32"/>
      <c r="V64" s="32"/>
      <c r="W64" s="32"/>
      <c r="X64" s="32"/>
      <c r="Y64" s="32"/>
      <c r="Z64" s="32"/>
      <c r="AA64" s="32"/>
      <c r="AB64" s="32"/>
      <c r="AC64" s="32"/>
      <c r="AD64" s="31"/>
      <c r="AE64" s="31"/>
      <c r="AF64" s="6"/>
      <c r="AG64" s="6"/>
      <c r="AH64" s="6"/>
      <c r="AI64" s="6"/>
      <c r="AJ64" s="38"/>
    </row>
    <row r="65" spans="1:36" ht="90.75" thickBot="1" x14ac:dyDescent="0.3">
      <c r="A65" s="37">
        <v>8</v>
      </c>
      <c r="B65" s="36" t="s">
        <v>18</v>
      </c>
      <c r="C65" s="35">
        <v>49</v>
      </c>
      <c r="D65" s="34" t="s">
        <v>17</v>
      </c>
      <c r="E65" s="34" t="s">
        <v>16</v>
      </c>
      <c r="F65" s="33">
        <v>7.8782452999104746E-2</v>
      </c>
      <c r="G65" s="32"/>
      <c r="H65" s="33">
        <v>0.13647642679900746</v>
      </c>
      <c r="I65" s="32"/>
      <c r="J65" s="32"/>
      <c r="K65" s="32"/>
      <c r="L65" s="32"/>
      <c r="M65" s="32"/>
      <c r="N65" s="32"/>
      <c r="O65" s="32"/>
      <c r="P65" s="32"/>
      <c r="Q65" s="32"/>
      <c r="R65" s="33">
        <v>9.0909090909090912E-2</v>
      </c>
      <c r="S65" s="32"/>
      <c r="T65" s="33">
        <v>0.13020277481323372</v>
      </c>
      <c r="U65" s="32"/>
      <c r="V65" s="32"/>
      <c r="W65" s="32"/>
      <c r="X65" s="32"/>
      <c r="Y65" s="32"/>
      <c r="Z65" s="32"/>
      <c r="AA65" s="32"/>
      <c r="AB65" s="32"/>
      <c r="AC65" s="32"/>
      <c r="AD65" s="31"/>
      <c r="AE65" s="31"/>
      <c r="AF65" s="6"/>
      <c r="AG65" s="6"/>
      <c r="AH65" s="6"/>
      <c r="AI65" s="6"/>
      <c r="AJ65" s="30"/>
    </row>
    <row r="66" spans="1:36" ht="14.25" x14ac:dyDescent="0.25">
      <c r="A66" s="137">
        <v>9</v>
      </c>
      <c r="B66" s="141" t="s">
        <v>15</v>
      </c>
      <c r="C66" s="29">
        <v>50</v>
      </c>
      <c r="D66" s="28" t="s">
        <v>12</v>
      </c>
      <c r="E66" s="28" t="s">
        <v>10</v>
      </c>
      <c r="F66" s="27"/>
      <c r="G66" s="26">
        <v>9</v>
      </c>
      <c r="H66" s="27"/>
      <c r="I66" s="26">
        <v>7</v>
      </c>
      <c r="J66" s="27"/>
      <c r="K66" s="26">
        <v>0</v>
      </c>
      <c r="L66" s="25"/>
      <c r="M66" s="25"/>
      <c r="N66" s="25"/>
      <c r="O66" s="25"/>
      <c r="P66" s="25"/>
      <c r="Q66" s="25"/>
      <c r="R66" s="27"/>
      <c r="S66" s="26">
        <v>10</v>
      </c>
      <c r="T66" s="27"/>
      <c r="U66" s="26">
        <v>8</v>
      </c>
      <c r="V66" s="27"/>
      <c r="W66" s="26">
        <v>0</v>
      </c>
      <c r="X66" s="25"/>
      <c r="Y66" s="25"/>
      <c r="Z66" s="25"/>
      <c r="AA66" s="25"/>
      <c r="AB66" s="25"/>
      <c r="AC66" s="25"/>
      <c r="AD66" s="24"/>
      <c r="AE66" s="24"/>
      <c r="AF66" s="6"/>
      <c r="AG66" s="6"/>
      <c r="AH66" s="6"/>
      <c r="AI66" s="6"/>
      <c r="AJ66" s="161"/>
    </row>
    <row r="67" spans="1:36" ht="14.25" x14ac:dyDescent="0.25">
      <c r="A67" s="138"/>
      <c r="B67" s="142"/>
      <c r="C67" s="18">
        <v>51</v>
      </c>
      <c r="D67" s="22" t="s">
        <v>14</v>
      </c>
      <c r="E67" s="20" t="s">
        <v>10</v>
      </c>
      <c r="F67" s="19"/>
      <c r="G67" s="23">
        <v>9</v>
      </c>
      <c r="H67" s="19"/>
      <c r="I67" s="23">
        <v>7</v>
      </c>
      <c r="J67" s="19"/>
      <c r="K67" s="23">
        <v>0</v>
      </c>
      <c r="L67" s="14"/>
      <c r="M67" s="14"/>
      <c r="N67" s="14"/>
      <c r="O67" s="14"/>
      <c r="P67" s="14"/>
      <c r="Q67" s="14"/>
      <c r="R67" s="19"/>
      <c r="S67" s="23">
        <v>8</v>
      </c>
      <c r="T67" s="19"/>
      <c r="U67" s="23">
        <v>7</v>
      </c>
      <c r="V67" s="19"/>
      <c r="W67" s="23">
        <v>0</v>
      </c>
      <c r="X67" s="14"/>
      <c r="Y67" s="14"/>
      <c r="Z67" s="14"/>
      <c r="AA67" s="14"/>
      <c r="AB67" s="14"/>
      <c r="AC67" s="14"/>
      <c r="AD67" s="13"/>
      <c r="AE67" s="13"/>
      <c r="AF67" s="6"/>
      <c r="AG67" s="6"/>
      <c r="AH67" s="6"/>
      <c r="AI67" s="6"/>
      <c r="AJ67" s="162"/>
    </row>
    <row r="68" spans="1:36" ht="28.5" x14ac:dyDescent="0.25">
      <c r="A68" s="138"/>
      <c r="B68" s="142"/>
      <c r="C68" s="18">
        <v>52</v>
      </c>
      <c r="D68" s="22" t="s">
        <v>13</v>
      </c>
      <c r="E68" s="20" t="s">
        <v>0</v>
      </c>
      <c r="F68" s="19"/>
      <c r="G68" s="21">
        <f>IFERROR(G66-G67,"Error")</f>
        <v>0</v>
      </c>
      <c r="H68" s="19"/>
      <c r="I68" s="21">
        <f>IFERROR(I66-I67,"Error")</f>
        <v>0</v>
      </c>
      <c r="J68" s="19"/>
      <c r="K68" s="21">
        <f>IFERROR(K66-K67,"Error")</f>
        <v>0</v>
      </c>
      <c r="L68" s="14"/>
      <c r="M68" s="14"/>
      <c r="N68" s="14"/>
      <c r="O68" s="14"/>
      <c r="P68" s="14"/>
      <c r="Q68" s="14"/>
      <c r="R68" s="19"/>
      <c r="S68" s="21">
        <f>IFERROR(S66-S67,"Error")</f>
        <v>2</v>
      </c>
      <c r="T68" s="19"/>
      <c r="U68" s="21">
        <f>IFERROR(U66-U67,"Error")</f>
        <v>1</v>
      </c>
      <c r="V68" s="19"/>
      <c r="W68" s="21">
        <f>IFERROR(W66-W67,"Error")</f>
        <v>0</v>
      </c>
      <c r="X68" s="14"/>
      <c r="Y68" s="14"/>
      <c r="Z68" s="14"/>
      <c r="AA68" s="14"/>
      <c r="AB68" s="14"/>
      <c r="AC68" s="14"/>
      <c r="AD68" s="13"/>
      <c r="AE68" s="13"/>
      <c r="AF68" s="6"/>
      <c r="AG68" s="6"/>
      <c r="AH68" s="6"/>
      <c r="AI68" s="6"/>
      <c r="AJ68" s="162"/>
    </row>
    <row r="69" spans="1:36" ht="28.5" x14ac:dyDescent="0.25">
      <c r="A69" s="138"/>
      <c r="B69" s="142"/>
      <c r="C69" s="18">
        <v>53</v>
      </c>
      <c r="D69" s="20" t="s">
        <v>12</v>
      </c>
      <c r="E69" s="20" t="s">
        <v>0</v>
      </c>
      <c r="F69" s="19"/>
      <c r="G69" s="21">
        <f>G66</f>
        <v>9</v>
      </c>
      <c r="H69" s="19"/>
      <c r="I69" s="21">
        <f>I66</f>
        <v>7</v>
      </c>
      <c r="J69" s="19"/>
      <c r="K69" s="21">
        <f>K66</f>
        <v>0</v>
      </c>
      <c r="L69" s="14"/>
      <c r="M69" s="14"/>
      <c r="N69" s="14"/>
      <c r="O69" s="14"/>
      <c r="P69" s="14"/>
      <c r="Q69" s="14"/>
      <c r="R69" s="19"/>
      <c r="S69" s="21">
        <f>S66</f>
        <v>10</v>
      </c>
      <c r="T69" s="19"/>
      <c r="U69" s="21">
        <f>U66</f>
        <v>8</v>
      </c>
      <c r="V69" s="19"/>
      <c r="W69" s="21">
        <f>W66</f>
        <v>0</v>
      </c>
      <c r="X69" s="14"/>
      <c r="Y69" s="14"/>
      <c r="Z69" s="14"/>
      <c r="AA69" s="14"/>
      <c r="AB69" s="14"/>
      <c r="AC69" s="14"/>
      <c r="AD69" s="13"/>
      <c r="AE69" s="13"/>
      <c r="AF69" s="6"/>
      <c r="AG69" s="6"/>
      <c r="AH69" s="6"/>
      <c r="AI69" s="6"/>
      <c r="AJ69" s="162"/>
    </row>
    <row r="70" spans="1:36" ht="14.25" x14ac:dyDescent="0.25">
      <c r="A70" s="138"/>
      <c r="B70" s="142"/>
      <c r="C70" s="18">
        <v>54</v>
      </c>
      <c r="D70" s="22" t="s">
        <v>11</v>
      </c>
      <c r="E70" s="20" t="s">
        <v>10</v>
      </c>
      <c r="F70" s="19"/>
      <c r="G70" s="23">
        <v>4</v>
      </c>
      <c r="H70" s="19"/>
      <c r="I70" s="23">
        <v>4</v>
      </c>
      <c r="J70" s="19"/>
      <c r="K70" s="23">
        <v>0</v>
      </c>
      <c r="L70" s="14"/>
      <c r="M70" s="14"/>
      <c r="N70" s="14"/>
      <c r="O70" s="14"/>
      <c r="P70" s="14"/>
      <c r="Q70" s="14"/>
      <c r="R70" s="19"/>
      <c r="S70" s="23">
        <v>5</v>
      </c>
      <c r="T70" s="19"/>
      <c r="U70" s="23">
        <v>5</v>
      </c>
      <c r="V70" s="19"/>
      <c r="W70" s="23">
        <v>0</v>
      </c>
      <c r="X70" s="14"/>
      <c r="Y70" s="14"/>
      <c r="Z70" s="14"/>
      <c r="AA70" s="14"/>
      <c r="AB70" s="14"/>
      <c r="AC70" s="14"/>
      <c r="AD70" s="13"/>
      <c r="AE70" s="13"/>
      <c r="AF70" s="6"/>
      <c r="AG70" s="6"/>
      <c r="AH70" s="6"/>
      <c r="AI70" s="6"/>
      <c r="AJ70" s="162"/>
    </row>
    <row r="71" spans="1:36" ht="28.5" x14ac:dyDescent="0.25">
      <c r="A71" s="138"/>
      <c r="B71" s="142"/>
      <c r="C71" s="18">
        <v>55</v>
      </c>
      <c r="D71" s="22" t="s">
        <v>9</v>
      </c>
      <c r="E71" s="20" t="s">
        <v>0</v>
      </c>
      <c r="F71" s="19"/>
      <c r="G71" s="21">
        <f>IFERROR(G69-G70,"Error")</f>
        <v>5</v>
      </c>
      <c r="H71" s="19"/>
      <c r="I71" s="21">
        <f>IFERROR(I69-I70,"Error")</f>
        <v>3</v>
      </c>
      <c r="J71" s="19"/>
      <c r="K71" s="21">
        <v>0</v>
      </c>
      <c r="L71" s="14"/>
      <c r="M71" s="14"/>
      <c r="N71" s="14"/>
      <c r="O71" s="14"/>
      <c r="P71" s="14"/>
      <c r="Q71" s="14"/>
      <c r="R71" s="19"/>
      <c r="S71" s="21">
        <f>IFERROR(S69-S70,"Error")</f>
        <v>5</v>
      </c>
      <c r="T71" s="19"/>
      <c r="U71" s="21">
        <f>IFERROR(U69-U70,"Error")</f>
        <v>3</v>
      </c>
      <c r="V71" s="19"/>
      <c r="W71" s="21">
        <f>IFERROR(W69-W70,"Error")</f>
        <v>0</v>
      </c>
      <c r="X71" s="14"/>
      <c r="Y71" s="14"/>
      <c r="Z71" s="14"/>
      <c r="AA71" s="14"/>
      <c r="AB71" s="14"/>
      <c r="AC71" s="14"/>
      <c r="AD71" s="13"/>
      <c r="AE71" s="13"/>
      <c r="AF71" s="6"/>
      <c r="AG71" s="6"/>
      <c r="AH71" s="6"/>
      <c r="AI71" s="6"/>
      <c r="AJ71" s="162"/>
    </row>
    <row r="72" spans="1:36" ht="28.5" x14ac:dyDescent="0.25">
      <c r="A72" s="138"/>
      <c r="B72" s="142"/>
      <c r="C72" s="18">
        <v>56</v>
      </c>
      <c r="D72" s="20" t="s">
        <v>8</v>
      </c>
      <c r="E72" s="20" t="s">
        <v>0</v>
      </c>
      <c r="F72" s="19"/>
      <c r="G72" s="21">
        <f>IFERROR(SUM(G14:G27)+SUM(G30:G43)+G45+G47+G48+G49,"")</f>
        <v>2410</v>
      </c>
      <c r="H72" s="19"/>
      <c r="I72" s="21">
        <f>IFERROR(SUM(I14:I27)+SUM(I30:I43)+I45+I47+I48+I49,"")</f>
        <v>2527</v>
      </c>
      <c r="J72" s="19"/>
      <c r="K72" s="21">
        <f>IFERROR(SUM(K14:K27)+SUM(K30:K43)+K45+K47+K48+K49,"")</f>
        <v>114</v>
      </c>
      <c r="L72" s="14"/>
      <c r="M72" s="14"/>
      <c r="N72" s="14"/>
      <c r="O72" s="14"/>
      <c r="P72" s="14"/>
      <c r="Q72" s="14"/>
      <c r="R72" s="19"/>
      <c r="S72" s="21">
        <f>S54</f>
        <v>2350</v>
      </c>
      <c r="T72" s="19"/>
      <c r="U72" s="21">
        <f>U54</f>
        <v>2633</v>
      </c>
      <c r="V72" s="19"/>
      <c r="W72" s="21">
        <f>W54</f>
        <v>95</v>
      </c>
      <c r="X72" s="14"/>
      <c r="Y72" s="14"/>
      <c r="Z72" s="14"/>
      <c r="AA72" s="14"/>
      <c r="AB72" s="14"/>
      <c r="AC72" s="14"/>
      <c r="AD72" s="13"/>
      <c r="AE72" s="13"/>
      <c r="AF72" s="6"/>
      <c r="AG72" s="6"/>
      <c r="AH72" s="6"/>
      <c r="AI72" s="6"/>
      <c r="AJ72" s="162"/>
    </row>
    <row r="73" spans="1:36" ht="28.5" x14ac:dyDescent="0.25">
      <c r="A73" s="138"/>
      <c r="B73" s="142"/>
      <c r="C73" s="18">
        <v>57</v>
      </c>
      <c r="D73" s="20" t="s">
        <v>7</v>
      </c>
      <c r="E73" s="20" t="s">
        <v>0</v>
      </c>
      <c r="F73" s="19"/>
      <c r="G73" s="15">
        <f>IFERROR(G66/($G$66+$I$66+$K$66),"")</f>
        <v>0.5625</v>
      </c>
      <c r="H73" s="19"/>
      <c r="I73" s="15">
        <f>IFERROR(I66/($G$66+$I$66+$K$66),"")</f>
        <v>0.4375</v>
      </c>
      <c r="J73" s="19"/>
      <c r="K73" s="15">
        <f>IFERROR(K66/($G$66+$I$66+$K$66),"")</f>
        <v>0</v>
      </c>
      <c r="L73" s="14"/>
      <c r="M73" s="14"/>
      <c r="N73" s="14"/>
      <c r="O73" s="14"/>
      <c r="P73" s="14"/>
      <c r="Q73" s="14"/>
      <c r="R73" s="19"/>
      <c r="S73" s="15">
        <f>IFERROR(S66/(S66+U66+W66),"")</f>
        <v>0.55555555555555558</v>
      </c>
      <c r="T73" s="19"/>
      <c r="U73" s="15">
        <f>IFERROR(U66/(S66+U66+W66),"")</f>
        <v>0.44444444444444442</v>
      </c>
      <c r="V73" s="19"/>
      <c r="W73" s="15">
        <f>IFERROR(W66/(S66+U66+W66),"")</f>
        <v>0</v>
      </c>
      <c r="X73" s="14"/>
      <c r="Y73" s="14"/>
      <c r="Z73" s="14"/>
      <c r="AA73" s="14"/>
      <c r="AB73" s="14"/>
      <c r="AC73" s="14"/>
      <c r="AD73" s="13"/>
      <c r="AE73" s="13"/>
      <c r="AF73" s="6"/>
      <c r="AG73" s="6"/>
      <c r="AH73" s="6"/>
      <c r="AI73" s="6"/>
      <c r="AJ73" s="162"/>
    </row>
    <row r="74" spans="1:36" ht="28.5" x14ac:dyDescent="0.25">
      <c r="A74" s="138"/>
      <c r="B74" s="142"/>
      <c r="C74" s="18">
        <v>58</v>
      </c>
      <c r="D74" s="20" t="s">
        <v>6</v>
      </c>
      <c r="E74" s="20" t="s">
        <v>0</v>
      </c>
      <c r="F74" s="19"/>
      <c r="G74" s="15">
        <f>IFERROR(G67/($G$67+$I$67+$K$67),"")</f>
        <v>0.5625</v>
      </c>
      <c r="H74" s="19"/>
      <c r="I74" s="15">
        <f>IFERROR(I67/($G$67+$I$67+$K$67),"")</f>
        <v>0.4375</v>
      </c>
      <c r="J74" s="19"/>
      <c r="K74" s="15">
        <f>IFERROR(K67/($G$67+$I$67+$K$67),"")</f>
        <v>0</v>
      </c>
      <c r="L74" s="14"/>
      <c r="M74" s="14"/>
      <c r="N74" s="14"/>
      <c r="O74" s="14"/>
      <c r="P74" s="14"/>
      <c r="Q74" s="14"/>
      <c r="R74" s="19"/>
      <c r="S74" s="15">
        <f>IFERROR(S67/(S67+U67+W67),"")</f>
        <v>0.53333333333333333</v>
      </c>
      <c r="T74" s="19"/>
      <c r="U74" s="15">
        <f>IFERROR(U67/(S67+U67+W67),"")</f>
        <v>0.46666666666666667</v>
      </c>
      <c r="V74" s="19"/>
      <c r="W74" s="15">
        <f>IFERROR(W67/(S67+U67+W67),"")</f>
        <v>0</v>
      </c>
      <c r="X74" s="14"/>
      <c r="Y74" s="14"/>
      <c r="Z74" s="14"/>
      <c r="AA74" s="14"/>
      <c r="AB74" s="14"/>
      <c r="AC74" s="14"/>
      <c r="AD74" s="13"/>
      <c r="AE74" s="13"/>
      <c r="AF74" s="6"/>
      <c r="AG74" s="6"/>
      <c r="AH74" s="6"/>
      <c r="AI74" s="6"/>
      <c r="AJ74" s="162"/>
    </row>
    <row r="75" spans="1:36" ht="28.5" x14ac:dyDescent="0.25">
      <c r="A75" s="138"/>
      <c r="B75" s="142"/>
      <c r="C75" s="18">
        <v>59</v>
      </c>
      <c r="D75" s="20" t="s">
        <v>5</v>
      </c>
      <c r="E75" s="20" t="s">
        <v>0</v>
      </c>
      <c r="F75" s="19"/>
      <c r="G75" s="15" t="str">
        <f>IFERROR(G68/($G$68+$I$68+$K$68),"")</f>
        <v/>
      </c>
      <c r="H75" s="19"/>
      <c r="I75" s="15" t="str">
        <f>IFERROR(I68/($G$68+$I$68+$K$68),"")</f>
        <v/>
      </c>
      <c r="J75" s="19"/>
      <c r="K75" s="15" t="str">
        <f>IFERROR(K68/($G$68+$I$68+$K$68),"")</f>
        <v/>
      </c>
      <c r="L75" s="14"/>
      <c r="M75" s="14"/>
      <c r="N75" s="14"/>
      <c r="O75" s="14"/>
      <c r="P75" s="14"/>
      <c r="Q75" s="14"/>
      <c r="R75" s="19"/>
      <c r="S75" s="15">
        <f>IFERROR(S68/(S68+U68+W68),"")</f>
        <v>0.66666666666666663</v>
      </c>
      <c r="T75" s="19"/>
      <c r="U75" s="15">
        <f>IFERROR(U68/(S68+U68+W68),"")</f>
        <v>0.33333333333333331</v>
      </c>
      <c r="V75" s="19"/>
      <c r="W75" s="15">
        <f>IFERROR(W68/(S68+U68+W68),"")</f>
        <v>0</v>
      </c>
      <c r="X75" s="14"/>
      <c r="Y75" s="14"/>
      <c r="Z75" s="14"/>
      <c r="AA75" s="14"/>
      <c r="AB75" s="14"/>
      <c r="AC75" s="14"/>
      <c r="AD75" s="13"/>
      <c r="AE75" s="13"/>
      <c r="AF75" s="6"/>
      <c r="AG75" s="6"/>
      <c r="AH75" s="6"/>
      <c r="AI75" s="6"/>
      <c r="AJ75" s="162"/>
    </row>
    <row r="76" spans="1:36" ht="28.5" x14ac:dyDescent="0.25">
      <c r="A76" s="138"/>
      <c r="B76" s="142"/>
      <c r="C76" s="18">
        <v>60</v>
      </c>
      <c r="D76" s="20" t="s">
        <v>4</v>
      </c>
      <c r="E76" s="20" t="s">
        <v>0</v>
      </c>
      <c r="F76" s="19"/>
      <c r="G76" s="15">
        <f>IFERROR(G70/($G$70+$I$70+$K$70),"")</f>
        <v>0.5</v>
      </c>
      <c r="H76" s="19"/>
      <c r="I76" s="15">
        <f>IFERROR(I70/($G$70+$I$70+$K$70),"")</f>
        <v>0.5</v>
      </c>
      <c r="J76" s="19"/>
      <c r="K76" s="15">
        <f>IFERROR(K70/($G$70+$I$70+$K$70),"")</f>
        <v>0</v>
      </c>
      <c r="L76" s="14"/>
      <c r="M76" s="14"/>
      <c r="N76" s="14"/>
      <c r="O76" s="14"/>
      <c r="P76" s="14"/>
      <c r="Q76" s="14"/>
      <c r="R76" s="19"/>
      <c r="S76" s="15">
        <f>IFERROR(S70/(S70+U70+W70),"")</f>
        <v>0.5</v>
      </c>
      <c r="T76" s="19"/>
      <c r="U76" s="15">
        <f>IFERROR(U70/(S70+U70+W70),"")</f>
        <v>0.5</v>
      </c>
      <c r="V76" s="19"/>
      <c r="W76" s="15">
        <f>IFERROR(W70/(S70+U70+W70),"")</f>
        <v>0</v>
      </c>
      <c r="X76" s="14"/>
      <c r="Y76" s="14"/>
      <c r="Z76" s="14"/>
      <c r="AA76" s="14"/>
      <c r="AB76" s="14"/>
      <c r="AC76" s="14"/>
      <c r="AD76" s="13"/>
      <c r="AE76" s="13"/>
      <c r="AF76" s="6"/>
      <c r="AG76" s="6"/>
      <c r="AH76" s="6"/>
      <c r="AI76" s="6"/>
      <c r="AJ76" s="162"/>
    </row>
    <row r="77" spans="1:36" ht="28.5" x14ac:dyDescent="0.25">
      <c r="A77" s="138"/>
      <c r="B77" s="142"/>
      <c r="C77" s="18">
        <v>61</v>
      </c>
      <c r="D77" s="20" t="s">
        <v>3</v>
      </c>
      <c r="E77" s="20" t="s">
        <v>0</v>
      </c>
      <c r="F77" s="19"/>
      <c r="G77" s="15">
        <f>IFERROR(G71/($G$71+$I$71+$K$71),"")</f>
        <v>0.625</v>
      </c>
      <c r="H77" s="19"/>
      <c r="I77" s="15">
        <f>IFERROR(I71/($G$71+$I$71+$K$71),"")</f>
        <v>0.375</v>
      </c>
      <c r="J77" s="19"/>
      <c r="K77" s="15">
        <f>IFERROR(K71/($G$71+$I$71+$K$71),"")</f>
        <v>0</v>
      </c>
      <c r="L77" s="14"/>
      <c r="M77" s="14"/>
      <c r="N77" s="14"/>
      <c r="O77" s="14"/>
      <c r="P77" s="14"/>
      <c r="Q77" s="14"/>
      <c r="R77" s="19"/>
      <c r="S77" s="15">
        <f>IFERROR(S71/(S71+U71+W71),"")</f>
        <v>0.625</v>
      </c>
      <c r="T77" s="19"/>
      <c r="U77" s="15">
        <f>IFERROR(U71/(S71+U71+W71),"")</f>
        <v>0.375</v>
      </c>
      <c r="V77" s="19"/>
      <c r="W77" s="15">
        <f>IFERROR(W71/(S71+U71+W71),"")</f>
        <v>0</v>
      </c>
      <c r="X77" s="14"/>
      <c r="Y77" s="14"/>
      <c r="Z77" s="14"/>
      <c r="AA77" s="14"/>
      <c r="AB77" s="14"/>
      <c r="AC77" s="14"/>
      <c r="AD77" s="13"/>
      <c r="AE77" s="13"/>
      <c r="AF77" s="6"/>
      <c r="AG77" s="6"/>
      <c r="AH77" s="6"/>
      <c r="AI77" s="6"/>
      <c r="AJ77" s="162"/>
    </row>
    <row r="78" spans="1:36" ht="28.5" x14ac:dyDescent="0.25">
      <c r="A78" s="138"/>
      <c r="B78" s="142"/>
      <c r="C78" s="18">
        <v>62</v>
      </c>
      <c r="D78" s="17" t="s">
        <v>2</v>
      </c>
      <c r="E78" s="17" t="s">
        <v>0</v>
      </c>
      <c r="F78" s="16">
        <f t="shared" ref="F78:K78" si="1">IFERROR(F72/($G$72+$I$72+$K$72),"")</f>
        <v>0</v>
      </c>
      <c r="G78" s="15">
        <f t="shared" si="1"/>
        <v>0.47713324094238763</v>
      </c>
      <c r="H78" s="16">
        <f t="shared" si="1"/>
        <v>0</v>
      </c>
      <c r="I78" s="15">
        <f t="shared" si="1"/>
        <v>0.5002969708968521</v>
      </c>
      <c r="J78" s="16">
        <f t="shared" si="1"/>
        <v>0</v>
      </c>
      <c r="K78" s="15">
        <f t="shared" si="1"/>
        <v>2.2569788160760246E-2</v>
      </c>
      <c r="L78" s="14"/>
      <c r="M78" s="14"/>
      <c r="N78" s="14"/>
      <c r="O78" s="14"/>
      <c r="P78" s="14"/>
      <c r="Q78" s="14"/>
      <c r="R78" s="16">
        <f>IFERROR(R72/($G$72+$I$72+$K$72),"")</f>
        <v>0</v>
      </c>
      <c r="S78" s="15">
        <f>IFERROR(S72/($S$72+$U$72+$W$72),"")</f>
        <v>0.46278062229224104</v>
      </c>
      <c r="T78" s="16"/>
      <c r="U78" s="15">
        <f>IFERROR(U72/($S$72+$U$72+$W$72),"")</f>
        <v>0.51851122489168966</v>
      </c>
      <c r="V78" s="16"/>
      <c r="W78" s="15">
        <f>IFERROR(W72/($S$72+$U$72+$W$72),"")</f>
        <v>1.8708152816069318E-2</v>
      </c>
      <c r="X78" s="14"/>
      <c r="Y78" s="14"/>
      <c r="Z78" s="14"/>
      <c r="AA78" s="14"/>
      <c r="AB78" s="14"/>
      <c r="AC78" s="14"/>
      <c r="AD78" s="13"/>
      <c r="AE78" s="13"/>
      <c r="AF78" s="6"/>
      <c r="AG78" s="6"/>
      <c r="AH78" s="6"/>
      <c r="AI78" s="6"/>
      <c r="AJ78" s="162"/>
    </row>
    <row r="79" spans="1:36" ht="29.25" thickBot="1" x14ac:dyDescent="0.3">
      <c r="A79" s="139"/>
      <c r="B79" s="143"/>
      <c r="C79" s="12">
        <v>63</v>
      </c>
      <c r="D79" s="11" t="s">
        <v>1</v>
      </c>
      <c r="E79" s="11" t="s">
        <v>0</v>
      </c>
      <c r="F79" s="10"/>
      <c r="G79" s="9">
        <f>IFERROR(G73-G78,"")</f>
        <v>8.5366759057612374E-2</v>
      </c>
      <c r="H79" s="10"/>
      <c r="I79" s="9">
        <f>IFERROR(I73-I78,"")</f>
        <v>-6.27969708968521E-2</v>
      </c>
      <c r="J79" s="10"/>
      <c r="K79" s="9">
        <f>IFERROR(K73-K78,"")</f>
        <v>-2.2569788160760246E-2</v>
      </c>
      <c r="L79" s="8"/>
      <c r="M79" s="8"/>
      <c r="N79" s="8"/>
      <c r="O79" s="8"/>
      <c r="P79" s="8"/>
      <c r="Q79" s="8"/>
      <c r="R79" s="10"/>
      <c r="S79" s="9">
        <f>IFERROR(S73-S78,"")</f>
        <v>9.2774933263314541E-2</v>
      </c>
      <c r="T79" s="10"/>
      <c r="U79" s="9">
        <f>IFERROR(U73-U78,"")</f>
        <v>-7.406678044724524E-2</v>
      </c>
      <c r="V79" s="10"/>
      <c r="W79" s="9">
        <f>IFERROR(W73-W78,"")</f>
        <v>-1.8708152816069318E-2</v>
      </c>
      <c r="X79" s="8"/>
      <c r="Y79" s="8"/>
      <c r="Z79" s="8"/>
      <c r="AA79" s="8"/>
      <c r="AB79" s="8"/>
      <c r="AC79" s="8"/>
      <c r="AD79" s="7"/>
      <c r="AE79" s="7"/>
      <c r="AF79" s="6"/>
      <c r="AG79" s="6"/>
      <c r="AH79" s="6"/>
      <c r="AI79" s="6"/>
      <c r="AJ79" s="163"/>
    </row>
    <row r="80" spans="1:36" x14ac:dyDescent="0.25">
      <c r="B80" s="5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  <row r="90" spans="2:2" x14ac:dyDescent="0.25">
      <c r="B90" s="4"/>
    </row>
    <row r="91" spans="2:2" x14ac:dyDescent="0.25">
      <c r="B91" s="4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  <row r="101" spans="2:2" x14ac:dyDescent="0.25">
      <c r="B101" s="4"/>
    </row>
    <row r="102" spans="2:2" x14ac:dyDescent="0.25">
      <c r="B102" s="4"/>
    </row>
    <row r="103" spans="2:2" x14ac:dyDescent="0.25">
      <c r="B103" s="4"/>
    </row>
    <row r="104" spans="2:2" x14ac:dyDescent="0.25">
      <c r="B104" s="4"/>
    </row>
    <row r="105" spans="2:2" x14ac:dyDescent="0.25">
      <c r="B105" s="4"/>
    </row>
    <row r="106" spans="2:2" x14ac:dyDescent="0.25">
      <c r="B106" s="4"/>
    </row>
    <row r="107" spans="2:2" x14ac:dyDescent="0.25">
      <c r="B107" s="4"/>
    </row>
    <row r="108" spans="2:2" x14ac:dyDescent="0.25">
      <c r="B108" s="4"/>
    </row>
  </sheetData>
  <sheetProtection selectLockedCells="1"/>
  <mergeCells count="71">
    <mergeCell ref="AJ50:AJ53"/>
    <mergeCell ref="AJ54:AJ57"/>
    <mergeCell ref="AJ58:AJ61"/>
    <mergeCell ref="AJ66:AJ79"/>
    <mergeCell ref="AJ10:AJ13"/>
    <mergeCell ref="AJ15:AJ21"/>
    <mergeCell ref="AJ22:AJ26"/>
    <mergeCell ref="AJ31:AJ37"/>
    <mergeCell ref="AJ38:AJ42"/>
    <mergeCell ref="AE15:AE21"/>
    <mergeCell ref="AE22:AE26"/>
    <mergeCell ref="AE31:AE37"/>
    <mergeCell ref="AE38:AE42"/>
    <mergeCell ref="P22:P26"/>
    <mergeCell ref="Q22:Q26"/>
    <mergeCell ref="P31:P37"/>
    <mergeCell ref="Q31:Q37"/>
    <mergeCell ref="AA31:AA37"/>
    <mergeCell ref="AB31:AB37"/>
    <mergeCell ref="C6:E6"/>
    <mergeCell ref="F10:K10"/>
    <mergeCell ref="AC31:AC37"/>
    <mergeCell ref="AA38:AA42"/>
    <mergeCell ref="AC15:AC21"/>
    <mergeCell ref="AA22:AA26"/>
    <mergeCell ref="AB22:AB26"/>
    <mergeCell ref="AC22:AC26"/>
    <mergeCell ref="R11:S12"/>
    <mergeCell ref="B58:B61"/>
    <mergeCell ref="B54:B57"/>
    <mergeCell ref="B50:B53"/>
    <mergeCell ref="B13:B49"/>
    <mergeCell ref="C28:C29"/>
    <mergeCell ref="D28:E29"/>
    <mergeCell ref="D11:D12"/>
    <mergeCell ref="O38:O42"/>
    <mergeCell ref="P38:P42"/>
    <mergeCell ref="Q38:Q42"/>
    <mergeCell ref="O31:O37"/>
    <mergeCell ref="A66:A79"/>
    <mergeCell ref="A11:B12"/>
    <mergeCell ref="E11:E12"/>
    <mergeCell ref="A58:A61"/>
    <mergeCell ref="B66:B79"/>
    <mergeCell ref="A50:A53"/>
    <mergeCell ref="A13:A49"/>
    <mergeCell ref="A54:A57"/>
    <mergeCell ref="C11:C12"/>
    <mergeCell ref="D44:E44"/>
    <mergeCell ref="AD10:AD12"/>
    <mergeCell ref="AE10:AE13"/>
    <mergeCell ref="F28:AE29"/>
    <mergeCell ref="F44:AE44"/>
    <mergeCell ref="V11:W12"/>
    <mergeCell ref="T11:U12"/>
    <mergeCell ref="H11:I12"/>
    <mergeCell ref="F11:G12"/>
    <mergeCell ref="J11:K12"/>
    <mergeCell ref="L10:N12"/>
    <mergeCell ref="R10:W10"/>
    <mergeCell ref="O10:Q12"/>
    <mergeCell ref="O15:O21"/>
    <mergeCell ref="P15:P21"/>
    <mergeCell ref="Q15:Q21"/>
    <mergeCell ref="O22:O26"/>
    <mergeCell ref="X10:Z12"/>
    <mergeCell ref="AA10:AC12"/>
    <mergeCell ref="AB38:AB42"/>
    <mergeCell ref="AC38:AC42"/>
    <mergeCell ref="AA15:AA21"/>
    <mergeCell ref="AB15:AB21"/>
  </mergeCells>
  <conditionalFormatting sqref="D7">
    <cfRule type="cellIs" dxfId="1" priority="2" stopIfTrue="1" operator="equal">
      <formula>"No Organisation selected on the Control_Panel"</formula>
    </cfRule>
  </conditionalFormatting>
  <conditionalFormatting sqref="G7">
    <cfRule type="expression" dxfId="0" priority="1" stopIfTrue="1">
      <formula>$G$7="There are errors. Please ensure all questions are answered"</formula>
    </cfRule>
  </conditionalFormatting>
  <dataValidations count="3">
    <dataValidation type="textLength" allowBlank="1" showInputMessage="1" showErrorMessage="1" errorTitle="Character Length" error="Character length cannot be greater than 255. " sqref="AJ62:AJ66 AJ58 AJ54 AJ50">
      <formula1>0</formula1>
      <formula2>255</formula2>
    </dataValidation>
    <dataValidation type="decimal" errorStyle="information" operator="greaterThanOrEqual" allowBlank="1" showErrorMessage="1" errorTitle="Negative Numbers" error="Answer cannot be a negative number or a text value. " sqref="G70 G66:G67 I66:I67 I70 K70 O22:Q22 S66:S67 S70 U66:U67 U70 W66:W67 W70 W59 U59 S59 W45:W51 U55 S55 S45:S51 U45:U51 U30:U43 S30:S43 AA38:AC38 I30:I43 G30:G43 G14:G27 I14:I27 S14:S27 U14:U27 AJ45:AJ49 G45:G51 I45:I51 K66:K67 W55 AA22:AC22 W14:Z27 AD14:AD27 AA27:AC27 AA14:AC15 W30:Z43 AD30:AD43 AA43:AC43 AA30:AC31 K14:N27 O27:Q27 O14:Q15 K30:N43 O43:Q43 O30:Q31 O38:Q38 AE27 AE14:AE15 AE22 AE30:AE31 AE38 AE43 K45:Q49 AJ27 AJ14:AJ15 AJ22 AJ30:AJ31 AJ38 AJ43 X45:AE49">
      <formula1>0</formula1>
    </dataValidation>
    <dataValidation type="decimal" allowBlank="1" showInputMessage="1" showErrorMessage="1" errorTitle="Invalid data range" error="Data must be between 0 - 100%" sqref="I62:Q65 U62:AE65 X66:AE79 X59:AE59 X55:AE55 L66:Q79">
      <formula1>0</formula1>
      <formula2>1</formula2>
    </dataValidation>
  </dataValidations>
  <pageMargins left="0.23622047244094491" right="0.23622047244094491" top="0.74803149606299213" bottom="0.74803149606299213" header="0.31496062992125984" footer="0.31496062992125984"/>
  <pageSetup paperSize="8" scale="62" orientation="portrait" r:id="rId1"/>
  <headerFooter alignWithMargins="0"/>
  <rowBreaks count="1" manualBreakCount="1">
    <brk id="57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 for submission </vt:lpstr>
      <vt:lpstr>answer_cells</vt:lpstr>
      <vt:lpstr>'Data for submission '!Print_Area</vt:lpstr>
      <vt:lpstr>'Data for submission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Carter Tanya</dc:creator>
  <cp:lastModifiedBy>Delaney Sean</cp:lastModifiedBy>
  <dcterms:created xsi:type="dcterms:W3CDTF">2018-08-30T09:48:59Z</dcterms:created>
  <dcterms:modified xsi:type="dcterms:W3CDTF">2018-09-28T13:40:43Z</dcterms:modified>
</cp:coreProperties>
</file>