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HR\2019 ORGANISATIONAL CHANGE\TOWER HAMLETS\Arts Therapy\"/>
    </mc:Choice>
  </mc:AlternateContent>
  <xr:revisionPtr revIDLastSave="0" documentId="13_ncr:1_{C73D0FCF-A36E-43D5-8D8B-A740FD66613D}" xr6:coauthVersionLast="47" xr6:coauthVersionMax="47" xr10:uidLastSave="{00000000-0000-0000-0000-000000000000}"/>
  <bookViews>
    <workbookView xWindow="28680" yWindow="-120" windowWidth="29040" windowHeight="15840" xr2:uid="{00000000-000D-0000-FFFF-FFFF00000000}"/>
  </bookViews>
  <sheets>
    <sheet name="Analysis" sheetId="1" r:id="rId1"/>
    <sheet name="Narrativ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1" l="1"/>
  <c r="M26" i="1" s="1"/>
  <c r="N26" i="1" l="1"/>
  <c r="O17" i="1"/>
  <c r="M18" i="1" s="1"/>
  <c r="S33" i="1"/>
  <c r="J41" i="1"/>
  <c r="H21" i="1"/>
  <c r="F22" i="1" s="1"/>
  <c r="F13" i="1"/>
  <c r="D14" i="1" s="1"/>
  <c r="O37" i="1"/>
  <c r="N38" i="1" s="1"/>
  <c r="T45" i="1"/>
  <c r="Q46" i="1" s="1"/>
  <c r="I45" i="1"/>
  <c r="E46" i="1" s="1"/>
  <c r="T41" i="1"/>
  <c r="R42" i="1" s="1"/>
  <c r="G42" i="1"/>
  <c r="D37" i="1"/>
  <c r="D38" i="1" s="1"/>
  <c r="G33" i="1"/>
  <c r="C34" i="1" s="1"/>
  <c r="W29" i="1"/>
  <c r="V30" i="1" s="1"/>
  <c r="L29" i="1"/>
  <c r="I30" i="1" s="1"/>
  <c r="D25" i="1"/>
  <c r="C26" i="1" s="1"/>
  <c r="S21" i="1"/>
  <c r="O22" i="1" s="1"/>
  <c r="D17" i="1"/>
  <c r="C18" i="1" s="1"/>
  <c r="Q13" i="1"/>
  <c r="M14" i="1" s="1"/>
  <c r="U9" i="1"/>
  <c r="R10" i="1" s="1"/>
  <c r="J9" i="1"/>
  <c r="G10" i="1" s="1"/>
  <c r="W5" i="1"/>
  <c r="V6" i="1" s="1"/>
  <c r="L5" i="1"/>
  <c r="I6" i="1" s="1"/>
  <c r="Q34" i="1" l="1"/>
  <c r="M34" i="1"/>
  <c r="M38" i="1"/>
  <c r="B46" i="1"/>
  <c r="C46" i="1"/>
  <c r="R34" i="1"/>
  <c r="B14" i="1"/>
  <c r="C14" i="1"/>
  <c r="E14" i="1"/>
  <c r="J30" i="1"/>
  <c r="K30" i="1"/>
  <c r="B30" i="1"/>
  <c r="C30" i="1"/>
  <c r="G30" i="1"/>
  <c r="G46" i="1"/>
  <c r="G22" i="1"/>
  <c r="C22" i="1"/>
  <c r="B18" i="1"/>
  <c r="J6" i="1"/>
  <c r="K6" i="1"/>
  <c r="B6" i="1"/>
  <c r="C6" i="1"/>
  <c r="G6" i="1"/>
  <c r="O42" i="1"/>
  <c r="N46" i="1"/>
  <c r="P46" i="1"/>
  <c r="S46" i="1"/>
  <c r="O46" i="1"/>
  <c r="R46" i="1"/>
  <c r="N34" i="1"/>
  <c r="M30" i="1"/>
  <c r="P30" i="1"/>
  <c r="S30" i="1"/>
  <c r="U30" i="1"/>
  <c r="O30" i="1"/>
  <c r="Q30" i="1"/>
  <c r="T30" i="1"/>
  <c r="P22" i="1"/>
  <c r="M22" i="1"/>
  <c r="Q22" i="1"/>
  <c r="P14" i="1"/>
  <c r="N14" i="1"/>
  <c r="O14" i="1"/>
  <c r="O10" i="1"/>
  <c r="S10" i="1"/>
  <c r="Q6" i="1"/>
  <c r="O6" i="1"/>
  <c r="T6" i="1"/>
  <c r="M6" i="1"/>
  <c r="P6" i="1"/>
  <c r="S6" i="1"/>
  <c r="U6" i="1"/>
  <c r="F46" i="1"/>
  <c r="F30" i="1"/>
  <c r="B26" i="1"/>
  <c r="F6" i="1"/>
  <c r="D10" i="1"/>
  <c r="H10" i="1"/>
  <c r="N18" i="1"/>
  <c r="D34" i="1"/>
  <c r="D42" i="1"/>
  <c r="H42" i="1"/>
  <c r="E10" i="1"/>
  <c r="I10" i="1"/>
  <c r="P10" i="1"/>
  <c r="T10" i="1"/>
  <c r="D22" i="1"/>
  <c r="E34" i="1"/>
  <c r="O34" i="1"/>
  <c r="B38" i="1"/>
  <c r="E42" i="1"/>
  <c r="I42" i="1"/>
  <c r="P42" i="1"/>
  <c r="S42" i="1"/>
  <c r="D6" i="1"/>
  <c r="H6" i="1"/>
  <c r="B10" i="1"/>
  <c r="F10" i="1"/>
  <c r="M10" i="1"/>
  <c r="Q10" i="1"/>
  <c r="E22" i="1"/>
  <c r="N22" i="1"/>
  <c r="R22" i="1"/>
  <c r="D30" i="1"/>
  <c r="H30" i="1"/>
  <c r="B34" i="1"/>
  <c r="F34" i="1"/>
  <c r="P34" i="1"/>
  <c r="C38" i="1"/>
  <c r="B42" i="1"/>
  <c r="F42" i="1"/>
  <c r="M42" i="1"/>
  <c r="Q42" i="1"/>
  <c r="D46" i="1"/>
  <c r="H46" i="1"/>
  <c r="E6" i="1"/>
  <c r="N6" i="1"/>
  <c r="R6" i="1"/>
  <c r="C10" i="1"/>
  <c r="N10" i="1"/>
  <c r="B22" i="1"/>
  <c r="E30" i="1"/>
  <c r="N30" i="1"/>
  <c r="R30" i="1"/>
  <c r="C42" i="1"/>
  <c r="N42" i="1"/>
  <c r="M46" i="1"/>
</calcChain>
</file>

<file path=xl/sharedStrings.xml><?xml version="1.0" encoding="utf-8"?>
<sst xmlns="http://schemas.openxmlformats.org/spreadsheetml/2006/main" count="231" uniqueCount="115">
  <si>
    <t xml:space="preserve">PROFILE OF STAFF AFFECTED BY THE CHANGE </t>
  </si>
  <si>
    <t>Band</t>
  </si>
  <si>
    <t>Band 2</t>
  </si>
  <si>
    <t>Band 3</t>
  </si>
  <si>
    <t>Band 4</t>
  </si>
  <si>
    <t>Band 5</t>
  </si>
  <si>
    <t>Band 6</t>
  </si>
  <si>
    <t>Band 7</t>
  </si>
  <si>
    <t>Band 8</t>
  </si>
  <si>
    <t>Band 9</t>
  </si>
  <si>
    <t>M&amp;D</t>
  </si>
  <si>
    <t>Other</t>
  </si>
  <si>
    <t>Totals</t>
  </si>
  <si>
    <t xml:space="preserve">Other </t>
  </si>
  <si>
    <t>Total</t>
  </si>
  <si>
    <t>Percentage</t>
  </si>
  <si>
    <t>Staff Group</t>
  </si>
  <si>
    <t>Administrative and Clerical</t>
  </si>
  <si>
    <t>Add Prof &amp; Tech</t>
  </si>
  <si>
    <t>Additional Clinical Services</t>
  </si>
  <si>
    <t>Allied Health Professionals</t>
  </si>
  <si>
    <t>Estates and Ancillary</t>
  </si>
  <si>
    <t>Medical and Dental</t>
  </si>
  <si>
    <t>Nursing and Midwifery Registered</t>
  </si>
  <si>
    <t xml:space="preserve">Totals </t>
  </si>
  <si>
    <t>Disability</t>
  </si>
  <si>
    <t>Yes</t>
  </si>
  <si>
    <t>No</t>
  </si>
  <si>
    <t>Not declared</t>
  </si>
  <si>
    <t>Undefined</t>
  </si>
  <si>
    <t>Gender</t>
  </si>
  <si>
    <t>Male</t>
  </si>
  <si>
    <t>Female</t>
  </si>
  <si>
    <t>Age</t>
  </si>
  <si>
    <t>22-31</t>
  </si>
  <si>
    <t>32-41</t>
  </si>
  <si>
    <t>42-51</t>
  </si>
  <si>
    <t>52-61</t>
  </si>
  <si>
    <t xml:space="preserve">62+ </t>
  </si>
  <si>
    <t xml:space="preserve">Total </t>
  </si>
  <si>
    <t>Pregnancy/
Maternity</t>
  </si>
  <si>
    <t>Religion or belief 
(if data available)</t>
  </si>
  <si>
    <t>Atheism</t>
  </si>
  <si>
    <t xml:space="preserve">Buddhism </t>
  </si>
  <si>
    <t>Christianity</t>
  </si>
  <si>
    <t>Hinduism</t>
  </si>
  <si>
    <t>Not 
disclosed</t>
  </si>
  <si>
    <t>Islam</t>
  </si>
  <si>
    <t>Jainism</t>
  </si>
  <si>
    <t>Judaism</t>
  </si>
  <si>
    <t>Sikhism</t>
  </si>
  <si>
    <t>Sexual Orientation 
(if data available)</t>
  </si>
  <si>
    <t>Bisexual</t>
  </si>
  <si>
    <t xml:space="preserve">Gay </t>
  </si>
  <si>
    <t>Hetrosexual</t>
  </si>
  <si>
    <t>Not disclosed</t>
  </si>
  <si>
    <t>Lesbian</t>
  </si>
  <si>
    <t>Gender Re-assignment 
(if data available)</t>
  </si>
  <si>
    <t xml:space="preserve">No </t>
  </si>
  <si>
    <t xml:space="preserve"> </t>
  </si>
  <si>
    <t>Marriage &amp; Civil Partnership 
(if data available)</t>
  </si>
  <si>
    <t>Civil 
Partnership</t>
  </si>
  <si>
    <t>Divorced</t>
  </si>
  <si>
    <t xml:space="preserve">Legally 
Separated </t>
  </si>
  <si>
    <t>Married</t>
  </si>
  <si>
    <t>Single</t>
  </si>
  <si>
    <t>Unknown</t>
  </si>
  <si>
    <t>Widowed</t>
  </si>
  <si>
    <t xml:space="preserve">Civil 
Partnership </t>
  </si>
  <si>
    <t>Ethnicity</t>
  </si>
  <si>
    <t>Asian</t>
  </si>
  <si>
    <t>Black</t>
  </si>
  <si>
    <t>Chinese</t>
  </si>
  <si>
    <t>Mixed</t>
  </si>
  <si>
    <t>Not Declared</t>
  </si>
  <si>
    <t>White</t>
  </si>
  <si>
    <t>Any other ethnic group</t>
  </si>
  <si>
    <t>Not 
Declared</t>
  </si>
  <si>
    <t xml:space="preserve">Group </t>
  </si>
  <si>
    <t>Impact</t>
  </si>
  <si>
    <t>Staff group</t>
  </si>
  <si>
    <t>Religion or Belief</t>
  </si>
  <si>
    <t>Sexual Orientation</t>
  </si>
  <si>
    <t>Gender re-assignment</t>
  </si>
  <si>
    <t>Marriage and Civil Partnership</t>
  </si>
  <si>
    <t>No adverse impact</t>
  </si>
  <si>
    <t>Some impact</t>
  </si>
  <si>
    <t>Disproportionate Impact</t>
  </si>
  <si>
    <t xml:space="preserve">Key: </t>
  </si>
  <si>
    <t>Other sexual orientation</t>
  </si>
  <si>
    <t>17-21</t>
  </si>
  <si>
    <t>TRUST PROFILE     *based on March 2024 data</t>
  </si>
  <si>
    <t>1. Impact on Protected Characteristics</t>
  </si>
  <si>
    <t>3. Additional Questions</t>
  </si>
  <si>
    <r>
      <t xml:space="preserve">For each protected characteristic, please explain the following as well as any actions taken to mitigate impact:
</t>
    </r>
    <r>
      <rPr>
        <sz val="11"/>
        <color theme="1"/>
        <rFont val="Arial"/>
        <family val="2"/>
      </rPr>
      <t>•	What negative impacts have been identified?
•	Are there any positive impacts?
•	What research have you done to understand these impacts?
•	What evidence have you gathered to mitigate any risks or concerns?</t>
    </r>
  </si>
  <si>
    <t>Question</t>
  </si>
  <si>
    <t>Response</t>
  </si>
  <si>
    <t>Could the way the change is implemented have an adverse impact on equality of opportunity or good relations between different groups?</t>
  </si>
  <si>
    <t xml:space="preserve">Sex  </t>
  </si>
  <si>
    <t>Is the change indirectly discriminatory, and can it be justified?</t>
  </si>
  <si>
    <t xml:space="preserve">Is the change intended to increase equality of opportunity by permitting Positive Action or Reasonable Adjustment? </t>
  </si>
  <si>
    <t>Pregnancy and Maternity</t>
  </si>
  <si>
    <t>Who have you consulted with to complete the EIA?</t>
  </si>
  <si>
    <t>Race</t>
  </si>
  <si>
    <t>2. Impact on other groups</t>
  </si>
  <si>
    <t>Group</t>
  </si>
  <si>
    <r>
      <t xml:space="preserve">Who else is affected/impacted? Consider other socially excluded groups or communities:
</t>
    </r>
    <r>
      <rPr>
        <sz val="12"/>
        <color theme="1"/>
        <rFont val="Arial"/>
        <family val="2"/>
      </rPr>
      <t>•	What negative impacts have been identified?
•	Are there any positive impacts?
•	What research have you done to understand these impacts?
•	What evidence have you gathered to mitigate any risks or concerns?</t>
    </r>
  </si>
  <si>
    <t>Other (please state)</t>
  </si>
  <si>
    <t xml:space="preserve">All staff impacted are allied health professionals, specifically within arts therapy and this is a small workforce group within the Trust with limited options for redeployment. Efforts have been made to ensure there are not fewer posts in the proposed structure to minimise the liklihood of redundancies </t>
  </si>
  <si>
    <t>One person has declared a disability so further discussion during the individual consultation meeting will be had to determine if they may be adversely impacted by the proposals</t>
  </si>
  <si>
    <t>One person has very recently returned from maternity leave however they have formally resigned from their role and will be leaving the Trust in June 2024.</t>
  </si>
  <si>
    <t>No, though the new model will help newly qualified art therpists have more employment opportunities, which could be used to broaden the diversity of the workforce through a range of policies and practices.</t>
  </si>
  <si>
    <t xml:space="preserve">No negative impacts expected.  </t>
  </si>
  <si>
    <t xml:space="preserve">No negative impacts expected. </t>
  </si>
  <si>
    <t xml:space="preserve">People and Culture represenative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</si>
</sst>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sz val="11"/>
      <color theme="1"/>
      <name val="Calibri"/>
      <family val="2"/>
      <scheme val="minor"/>
    </font>
    <font>
      <b/>
      <sz val="11"/>
      <color theme="1"/>
      <name val="Calibri"/>
      <family val="2"/>
      <scheme val="minor"/>
    </font>
    <font>
      <b/>
      <sz val="18"/>
      <color theme="1"/>
      <name val="Calibri"/>
      <family val="2"/>
      <scheme val="minor"/>
    </font>
    <font>
      <b/>
      <sz val="10"/>
      <color theme="1"/>
      <name val="Arial"/>
      <family val="2"/>
    </font>
    <font>
      <b/>
      <sz val="11"/>
      <color theme="1"/>
      <name val="Arial"/>
      <family val="2"/>
    </font>
    <font>
      <sz val="11"/>
      <color theme="1"/>
      <name val="Arial"/>
      <family val="2"/>
    </font>
    <font>
      <b/>
      <sz val="16"/>
      <color theme="1"/>
      <name val="Arial"/>
      <family val="2"/>
    </font>
    <font>
      <b/>
      <sz val="16"/>
      <color theme="1"/>
      <name val="Calibri"/>
      <family val="2"/>
      <scheme val="minor"/>
    </font>
    <font>
      <b/>
      <sz val="12"/>
      <color theme="1"/>
      <name val="Arial"/>
      <family val="2"/>
    </font>
    <font>
      <sz val="12"/>
      <color theme="1"/>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rgb="FFFFCC66"/>
        <bgColor indexed="64"/>
      </patternFill>
    </fill>
    <fill>
      <patternFill patternType="solid">
        <fgColor theme="5"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2" fillId="0" borderId="0" applyFont="0" applyFill="0" applyBorder="0" applyAlignment="0" applyProtection="0"/>
  </cellStyleXfs>
  <cellXfs count="74">
    <xf numFmtId="0" fontId="0" fillId="0" borderId="0" xfId="0"/>
    <xf numFmtId="0" fontId="0" fillId="2" borderId="0" xfId="0" applyFill="1" applyAlignment="1">
      <alignment horizontal="center"/>
    </xf>
    <xf numFmtId="0" fontId="0" fillId="0" borderId="0" xfId="0" applyAlignment="1">
      <alignment horizontal="center"/>
    </xf>
    <xf numFmtId="0" fontId="4" fillId="2" borderId="0" xfId="0" applyFont="1" applyFill="1" applyAlignment="1">
      <alignment horizontal="center"/>
    </xf>
    <xf numFmtId="0" fontId="3" fillId="2" borderId="0" xfId="0" applyFont="1" applyFill="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horizontal="center"/>
    </xf>
    <xf numFmtId="0" fontId="3" fillId="0" borderId="1" xfId="0" applyFont="1" applyBorder="1" applyAlignment="1">
      <alignment horizontal="center"/>
    </xf>
    <xf numFmtId="0" fontId="0" fillId="0" borderId="1" xfId="0" applyBorder="1" applyAlignment="1">
      <alignment horizontal="center"/>
    </xf>
    <xf numFmtId="0" fontId="0" fillId="5" borderId="1" xfId="0" applyFill="1" applyBorder="1" applyAlignment="1">
      <alignment horizontal="center"/>
    </xf>
    <xf numFmtId="2" fontId="0" fillId="0" borderId="1" xfId="0" applyNumberFormat="1" applyBorder="1" applyAlignment="1">
      <alignment horizontal="center"/>
    </xf>
    <xf numFmtId="2" fontId="0" fillId="5" borderId="1" xfId="0" applyNumberFormat="1" applyFill="1" applyBorder="1" applyAlignment="1">
      <alignment horizontal="center"/>
    </xf>
    <xf numFmtId="9" fontId="0" fillId="2" borderId="0" xfId="1" applyFont="1" applyFill="1" applyAlignment="1">
      <alignment horizontal="center"/>
    </xf>
    <xf numFmtId="0" fontId="5" fillId="3" borderId="1" xfId="0" applyFont="1" applyFill="1" applyBorder="1" applyAlignment="1">
      <alignment horizontal="center" vertical="center" wrapText="1"/>
    </xf>
    <xf numFmtId="0" fontId="3" fillId="3" borderId="1" xfId="0" applyFont="1" applyFill="1" applyBorder="1" applyAlignment="1">
      <alignment horizontal="center" wrapText="1"/>
    </xf>
    <xf numFmtId="0" fontId="5" fillId="4" borderId="1" xfId="0" applyFont="1" applyFill="1" applyBorder="1" applyAlignment="1">
      <alignment horizontal="center" vertical="center" wrapText="1"/>
    </xf>
    <xf numFmtId="0" fontId="3" fillId="4" borderId="1" xfId="0" applyFont="1" applyFill="1" applyBorder="1" applyAlignment="1">
      <alignment horizontal="center" wrapText="1"/>
    </xf>
    <xf numFmtId="0" fontId="0" fillId="5" borderId="1" xfId="0" applyFont="1" applyFill="1" applyBorder="1" applyAlignment="1">
      <alignment horizontal="center"/>
    </xf>
    <xf numFmtId="0" fontId="3" fillId="2" borderId="0" xfId="0" applyFont="1" applyFill="1" applyBorder="1" applyAlignment="1">
      <alignment horizontal="center"/>
    </xf>
    <xf numFmtId="0" fontId="0" fillId="2" borderId="0" xfId="0" applyFill="1" applyBorder="1" applyAlignment="1">
      <alignment horizontal="center"/>
    </xf>
    <xf numFmtId="1" fontId="0" fillId="0" borderId="1" xfId="0" applyNumberFormat="1" applyBorder="1" applyAlignment="1">
      <alignment horizontal="center"/>
    </xf>
    <xf numFmtId="0" fontId="3" fillId="4" borderId="2" xfId="0" applyFont="1" applyFill="1" applyBorder="1" applyAlignment="1">
      <alignment horizontal="center"/>
    </xf>
    <xf numFmtId="0" fontId="0" fillId="0" borderId="4" xfId="0" applyBorder="1" applyAlignment="1">
      <alignment horizontal="center"/>
    </xf>
    <xf numFmtId="2" fontId="0" fillId="0" borderId="1" xfId="0" applyNumberFormat="1" applyFill="1" applyBorder="1" applyAlignment="1">
      <alignment horizontal="center"/>
    </xf>
    <xf numFmtId="0" fontId="3" fillId="0" borderId="1" xfId="0" applyFont="1" applyFill="1" applyBorder="1" applyAlignment="1">
      <alignment horizontal="center"/>
    </xf>
    <xf numFmtId="0" fontId="3" fillId="0" borderId="3" xfId="0" applyFont="1" applyBorder="1" applyAlignment="1">
      <alignment horizontal="center"/>
    </xf>
    <xf numFmtId="0" fontId="0" fillId="2" borderId="3" xfId="0" applyFill="1" applyBorder="1" applyAlignment="1">
      <alignment horizontal="center"/>
    </xf>
    <xf numFmtId="0" fontId="3" fillId="0" borderId="1" xfId="0" applyFont="1" applyBorder="1" applyAlignment="1">
      <alignment horizontal="center" wrapText="1"/>
    </xf>
    <xf numFmtId="2" fontId="0" fillId="5" borderId="1" xfId="0" applyNumberFormat="1" applyFont="1" applyFill="1" applyBorder="1" applyAlignment="1">
      <alignment horizontal="center"/>
    </xf>
    <xf numFmtId="2" fontId="3" fillId="2" borderId="0" xfId="0" applyNumberFormat="1" applyFont="1" applyFill="1" applyBorder="1" applyAlignment="1">
      <alignment horizontal="center"/>
    </xf>
    <xf numFmtId="0" fontId="0" fillId="0" borderId="1" xfId="0" applyFill="1" applyBorder="1" applyAlignment="1">
      <alignment horizontal="center"/>
    </xf>
    <xf numFmtId="0" fontId="0" fillId="0" borderId="0" xfId="0" applyAlignment="1">
      <alignment wrapText="1"/>
    </xf>
    <xf numFmtId="2" fontId="3" fillId="0" borderId="1" xfId="0" applyNumberFormat="1" applyFont="1" applyBorder="1" applyAlignment="1">
      <alignment horizontal="center"/>
    </xf>
    <xf numFmtId="0" fontId="0" fillId="0" borderId="1" xfId="0" applyFont="1" applyFill="1" applyBorder="1" applyAlignment="1">
      <alignment horizontal="center"/>
    </xf>
    <xf numFmtId="1" fontId="0" fillId="5" borderId="1" xfId="0" applyNumberFormat="1" applyFont="1" applyFill="1" applyBorder="1" applyAlignment="1">
      <alignment horizontal="center"/>
    </xf>
    <xf numFmtId="1" fontId="0" fillId="5" borderId="1" xfId="0" applyNumberFormat="1" applyFill="1" applyBorder="1" applyAlignment="1">
      <alignment horizontal="center"/>
    </xf>
    <xf numFmtId="0" fontId="4" fillId="0" borderId="0" xfId="0" applyFont="1" applyAlignment="1">
      <alignment horizontal="center" vertical="center"/>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lef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7" fillId="0" borderId="0" xfId="0" applyFont="1" applyAlignment="1">
      <alignment wrapText="1"/>
    </xf>
    <xf numFmtId="0" fontId="6" fillId="0" borderId="8" xfId="0" applyFont="1" applyBorder="1" applyAlignment="1">
      <alignment horizontal="left" vertical="center" wrapText="1"/>
    </xf>
    <xf numFmtId="0" fontId="6" fillId="0" borderId="8" xfId="0" applyFont="1" applyBorder="1" applyAlignment="1">
      <alignment vertical="center" wrapText="1"/>
    </xf>
    <xf numFmtId="0" fontId="6" fillId="0" borderId="0" xfId="0" applyFont="1"/>
    <xf numFmtId="0" fontId="6" fillId="0" borderId="1" xfId="0" applyFont="1" applyBorder="1"/>
    <xf numFmtId="0" fontId="6" fillId="0" borderId="10" xfId="0" applyFont="1" applyBorder="1" applyAlignment="1">
      <alignment vertical="center" wrapText="1"/>
    </xf>
    <xf numFmtId="0" fontId="6" fillId="0" borderId="10" xfId="0" applyFont="1" applyBorder="1" applyAlignment="1">
      <alignment horizontal="left"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9" xfId="0" applyFont="1" applyBorder="1" applyAlignment="1">
      <alignment horizontal="left" vertical="center" wrapText="1"/>
    </xf>
    <xf numFmtId="0" fontId="9" fillId="0" borderId="0" xfId="0" applyFont="1" applyAlignment="1">
      <alignment horizontal="center" vertical="center"/>
    </xf>
    <xf numFmtId="0" fontId="7" fillId="0" borderId="0" xfId="0" applyFont="1" applyAlignment="1">
      <alignment vertical="center" wrapText="1"/>
    </xf>
    <xf numFmtId="0" fontId="3" fillId="0" borderId="10" xfId="0" applyFont="1" applyBorder="1" applyAlignment="1">
      <alignment vertical="center"/>
    </xf>
    <xf numFmtId="0" fontId="0" fillId="0" borderId="12" xfId="0" applyBorder="1"/>
    <xf numFmtId="0" fontId="0" fillId="0" borderId="11" xfId="0" applyBorder="1"/>
    <xf numFmtId="0" fontId="6" fillId="0" borderId="1" xfId="0" applyFont="1" applyBorder="1" applyAlignment="1">
      <alignment horizontal="left" vertical="center" wrapText="1"/>
    </xf>
    <xf numFmtId="0" fontId="6" fillId="6" borderId="1" xfId="0" applyFont="1" applyFill="1" applyBorder="1"/>
    <xf numFmtId="0" fontId="6" fillId="7" borderId="1" xfId="0" applyFont="1" applyFill="1" applyBorder="1"/>
    <xf numFmtId="0" fontId="6" fillId="8" borderId="1" xfId="0" applyFont="1" applyFill="1" applyBorder="1"/>
    <xf numFmtId="0" fontId="0" fillId="0" borderId="9" xfId="0" applyBorder="1" applyAlignment="1">
      <alignment wrapText="1"/>
    </xf>
    <xf numFmtId="0" fontId="1" fillId="0" borderId="9" xfId="0" applyFont="1" applyBorder="1" applyAlignment="1">
      <alignment horizontal="left" vertical="top" wrapText="1"/>
    </xf>
    <xf numFmtId="14" fontId="1" fillId="0" borderId="9" xfId="0" applyNumberFormat="1" applyFont="1" applyBorder="1" applyAlignment="1">
      <alignment horizontal="left" vertical="top" wrapText="1"/>
    </xf>
    <xf numFmtId="0" fontId="1" fillId="0" borderId="9" xfId="0" applyFont="1" applyBorder="1"/>
    <xf numFmtId="0" fontId="1" fillId="0" borderId="11" xfId="0" applyFont="1" applyBorder="1"/>
    <xf numFmtId="0" fontId="1" fillId="0" borderId="9" xfId="0" applyFont="1" applyBorder="1" applyAlignment="1">
      <alignment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9" fillId="0" borderId="0" xfId="0" applyFont="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7"/>
  <sheetViews>
    <sheetView tabSelected="1" zoomScale="90" zoomScaleNormal="90" workbookViewId="0">
      <selection activeCell="I38" sqref="I38"/>
    </sheetView>
  </sheetViews>
  <sheetFormatPr defaultColWidth="9.140625" defaultRowHeight="15" x14ac:dyDescent="0.25"/>
  <cols>
    <col min="1" max="1" width="22.5703125" style="2" customWidth="1"/>
    <col min="2" max="2" width="15.5703125" style="2" customWidth="1"/>
    <col min="3" max="3" width="11.85546875" style="2" customWidth="1"/>
    <col min="4" max="4" width="11.140625" style="2" customWidth="1"/>
    <col min="5" max="5" width="13.85546875" style="2" customWidth="1"/>
    <col min="6" max="6" width="12.5703125" style="2" customWidth="1"/>
    <col min="7" max="7" width="11" style="2" customWidth="1"/>
    <col min="8" max="8" width="13.140625" style="2" customWidth="1"/>
    <col min="9" max="9" width="9.85546875" style="2" customWidth="1"/>
    <col min="10" max="10" width="8.28515625" style="2" customWidth="1"/>
    <col min="11" max="11" width="8.140625" style="2" customWidth="1"/>
    <col min="12" max="12" width="10.42578125" style="2" customWidth="1"/>
    <col min="13" max="13" width="15.28515625" style="2" customWidth="1"/>
    <col min="14" max="14" width="13.5703125" style="2" customWidth="1"/>
    <col min="15" max="15" width="11.5703125" style="2" customWidth="1"/>
    <col min="16" max="16" width="13.7109375" style="2" customWidth="1"/>
    <col min="17" max="17" width="12.42578125" style="2" customWidth="1"/>
    <col min="18" max="18" width="11.85546875" style="2" customWidth="1"/>
    <col min="19" max="19" width="13.5703125" style="2" customWidth="1"/>
    <col min="20" max="20" width="9.140625" style="2" customWidth="1"/>
    <col min="21" max="21" width="10.85546875" style="2" customWidth="1"/>
    <col min="22" max="22" width="11.5703125" style="2" customWidth="1"/>
    <col min="23" max="23" width="10.85546875" style="2" customWidth="1"/>
    <col min="24" max="16384" width="9.140625" style="2"/>
  </cols>
  <sheetData>
    <row r="1" spans="1:23" x14ac:dyDescent="0.25">
      <c r="A1" s="1"/>
      <c r="B1" s="1"/>
      <c r="C1" s="1"/>
      <c r="D1" s="1"/>
      <c r="E1" s="1"/>
      <c r="F1" s="1"/>
      <c r="G1" s="1"/>
      <c r="H1" s="1"/>
      <c r="I1" s="1"/>
      <c r="J1" s="1"/>
      <c r="K1" s="1"/>
      <c r="L1" s="1"/>
      <c r="M1" s="1"/>
      <c r="N1" s="1"/>
      <c r="O1" s="1"/>
      <c r="P1" s="1"/>
      <c r="Q1" s="1"/>
      <c r="R1" s="1"/>
      <c r="S1" s="1"/>
      <c r="T1" s="1"/>
      <c r="U1" s="1"/>
      <c r="V1" s="1"/>
      <c r="W1" s="1"/>
    </row>
    <row r="2" spans="1:23" ht="23.25" x14ac:dyDescent="0.35">
      <c r="A2" s="1"/>
      <c r="B2" s="1"/>
      <c r="C2" s="1"/>
      <c r="D2" s="3"/>
      <c r="E2" s="3" t="s">
        <v>0</v>
      </c>
      <c r="F2" s="3"/>
      <c r="G2" s="3"/>
      <c r="H2" s="1"/>
      <c r="I2" s="1"/>
      <c r="J2" s="1"/>
      <c r="K2" s="1"/>
      <c r="L2" s="1"/>
      <c r="M2" s="1"/>
      <c r="N2" s="1"/>
      <c r="O2" s="3"/>
      <c r="P2" s="3" t="s">
        <v>91</v>
      </c>
      <c r="Q2" s="3"/>
      <c r="R2" s="3"/>
      <c r="S2" s="1"/>
      <c r="T2" s="1"/>
      <c r="U2" s="1"/>
      <c r="V2" s="1"/>
      <c r="W2" s="1"/>
    </row>
    <row r="3" spans="1:23" x14ac:dyDescent="0.25">
      <c r="A3" s="4"/>
      <c r="B3" s="1"/>
      <c r="C3" s="1"/>
      <c r="D3" s="1"/>
      <c r="E3" s="1"/>
      <c r="F3" s="1"/>
      <c r="G3" s="1"/>
      <c r="H3" s="1"/>
      <c r="I3" s="1"/>
      <c r="J3" s="1"/>
      <c r="K3" s="1"/>
      <c r="L3" s="1"/>
      <c r="M3" s="1"/>
      <c r="N3" s="1"/>
      <c r="O3" s="1"/>
      <c r="P3" s="1"/>
      <c r="Q3" s="1"/>
      <c r="R3" s="1"/>
      <c r="S3" s="1"/>
      <c r="T3" s="1"/>
      <c r="U3" s="1"/>
      <c r="V3" s="1"/>
      <c r="W3" s="1"/>
    </row>
    <row r="4" spans="1:23" x14ac:dyDescent="0.25">
      <c r="A4" s="5" t="s">
        <v>1</v>
      </c>
      <c r="B4" s="5" t="s">
        <v>2</v>
      </c>
      <c r="C4" s="5" t="s">
        <v>3</v>
      </c>
      <c r="D4" s="5" t="s">
        <v>4</v>
      </c>
      <c r="E4" s="5" t="s">
        <v>5</v>
      </c>
      <c r="F4" s="5" t="s">
        <v>6</v>
      </c>
      <c r="G4" s="5" t="s">
        <v>7</v>
      </c>
      <c r="H4" s="5" t="s">
        <v>8</v>
      </c>
      <c r="I4" s="5" t="s">
        <v>9</v>
      </c>
      <c r="J4" s="5" t="s">
        <v>10</v>
      </c>
      <c r="K4" s="5" t="s">
        <v>11</v>
      </c>
      <c r="L4" s="5" t="s">
        <v>12</v>
      </c>
      <c r="M4" s="6" t="s">
        <v>2</v>
      </c>
      <c r="N4" s="6" t="s">
        <v>3</v>
      </c>
      <c r="O4" s="6" t="s">
        <v>4</v>
      </c>
      <c r="P4" s="6" t="s">
        <v>5</v>
      </c>
      <c r="Q4" s="6" t="s">
        <v>6</v>
      </c>
      <c r="R4" s="6" t="s">
        <v>7</v>
      </c>
      <c r="S4" s="6" t="s">
        <v>8</v>
      </c>
      <c r="T4" s="6" t="s">
        <v>9</v>
      </c>
      <c r="U4" s="6" t="s">
        <v>10</v>
      </c>
      <c r="V4" s="6" t="s">
        <v>13</v>
      </c>
      <c r="W4" s="6" t="s">
        <v>14</v>
      </c>
    </row>
    <row r="5" spans="1:23" x14ac:dyDescent="0.25">
      <c r="A5" s="7" t="s">
        <v>12</v>
      </c>
      <c r="B5" s="20">
        <v>0</v>
      </c>
      <c r="C5" s="20">
        <v>0</v>
      </c>
      <c r="D5" s="20">
        <v>0</v>
      </c>
      <c r="E5" s="20">
        <v>0</v>
      </c>
      <c r="F5" s="20">
        <v>0</v>
      </c>
      <c r="G5" s="20">
        <v>4</v>
      </c>
      <c r="H5" s="20">
        <v>1</v>
      </c>
      <c r="I5" s="20">
        <v>0</v>
      </c>
      <c r="J5" s="20">
        <v>0</v>
      </c>
      <c r="K5" s="20">
        <v>0</v>
      </c>
      <c r="L5" s="20">
        <f>SUM(B5:K5)</f>
        <v>5</v>
      </c>
      <c r="M5" s="17">
        <v>1</v>
      </c>
      <c r="N5" s="17">
        <v>993</v>
      </c>
      <c r="O5" s="17">
        <v>1323</v>
      </c>
      <c r="P5" s="17">
        <v>1218</v>
      </c>
      <c r="Q5" s="17">
        <v>1374</v>
      </c>
      <c r="R5" s="17">
        <v>1333</v>
      </c>
      <c r="S5" s="17">
        <v>1039</v>
      </c>
      <c r="T5" s="17">
        <v>22</v>
      </c>
      <c r="U5" s="17">
        <v>493</v>
      </c>
      <c r="V5" s="17">
        <v>92</v>
      </c>
      <c r="W5" s="17">
        <f>SUM(M5:V5)</f>
        <v>7888</v>
      </c>
    </row>
    <row r="6" spans="1:23" x14ac:dyDescent="0.25">
      <c r="A6" s="7" t="s">
        <v>15</v>
      </c>
      <c r="B6" s="32">
        <f>SUM(B5/$L$5*100)</f>
        <v>0</v>
      </c>
      <c r="C6" s="32">
        <f t="shared" ref="C6:K6" si="0">SUM(C5/$L$5*100)</f>
        <v>0</v>
      </c>
      <c r="D6" s="32">
        <f>SUM(D5/$L$5*100)</f>
        <v>0</v>
      </c>
      <c r="E6" s="32">
        <f t="shared" si="0"/>
        <v>0</v>
      </c>
      <c r="F6" s="32">
        <f t="shared" si="0"/>
        <v>0</v>
      </c>
      <c r="G6" s="32">
        <f t="shared" si="0"/>
        <v>80</v>
      </c>
      <c r="H6" s="32">
        <f t="shared" si="0"/>
        <v>20</v>
      </c>
      <c r="I6" s="32">
        <f t="shared" si="0"/>
        <v>0</v>
      </c>
      <c r="J6" s="32">
        <f t="shared" si="0"/>
        <v>0</v>
      </c>
      <c r="K6" s="32">
        <f t="shared" si="0"/>
        <v>0</v>
      </c>
      <c r="L6" s="8"/>
      <c r="M6" s="11">
        <f>SUM($M$5/W5*100)</f>
        <v>1.2677484787018255E-2</v>
      </c>
      <c r="N6" s="11">
        <f>SUM($N$5/W5*100)</f>
        <v>12.588742393509127</v>
      </c>
      <c r="O6" s="11">
        <f>SUM(O5/$W$5*100)</f>
        <v>16.772312373225152</v>
      </c>
      <c r="P6" s="11">
        <f t="shared" ref="P6:V6" si="1">SUM(P5/$W$5*100)</f>
        <v>15.441176470588236</v>
      </c>
      <c r="Q6" s="11">
        <f t="shared" si="1"/>
        <v>17.41886409736308</v>
      </c>
      <c r="R6" s="11">
        <f t="shared" si="1"/>
        <v>16.899087221095336</v>
      </c>
      <c r="S6" s="11">
        <f t="shared" si="1"/>
        <v>13.171906693711968</v>
      </c>
      <c r="T6" s="11">
        <f t="shared" si="1"/>
        <v>0.27890466531440161</v>
      </c>
      <c r="U6" s="11">
        <f t="shared" si="1"/>
        <v>6.25</v>
      </c>
      <c r="V6" s="11">
        <f t="shared" si="1"/>
        <v>1.1663286004056794</v>
      </c>
      <c r="W6" s="11"/>
    </row>
    <row r="7" spans="1:23" x14ac:dyDescent="0.25">
      <c r="A7" s="4"/>
      <c r="B7" s="1"/>
      <c r="C7" s="1"/>
      <c r="D7" s="12"/>
      <c r="E7" s="1"/>
      <c r="F7" s="1"/>
      <c r="G7" s="1"/>
      <c r="H7" s="1"/>
      <c r="I7" s="1"/>
      <c r="J7" s="1"/>
      <c r="K7" s="1"/>
      <c r="L7" s="1"/>
      <c r="M7" s="1"/>
      <c r="N7" s="1"/>
      <c r="O7" s="12"/>
      <c r="P7" s="1"/>
      <c r="Q7" s="1"/>
      <c r="R7" s="1"/>
      <c r="S7" s="1"/>
      <c r="T7" s="1"/>
      <c r="U7" s="1"/>
      <c r="V7" s="1"/>
      <c r="W7" s="1"/>
    </row>
    <row r="8" spans="1:23" ht="36" customHeight="1" x14ac:dyDescent="0.25">
      <c r="A8" s="5" t="s">
        <v>16</v>
      </c>
      <c r="B8" s="13" t="s">
        <v>17</v>
      </c>
      <c r="C8" s="14" t="s">
        <v>18</v>
      </c>
      <c r="D8" s="13" t="s">
        <v>19</v>
      </c>
      <c r="E8" s="13" t="s">
        <v>20</v>
      </c>
      <c r="F8" s="13" t="s">
        <v>21</v>
      </c>
      <c r="G8" s="13" t="s">
        <v>22</v>
      </c>
      <c r="H8" s="13" t="s">
        <v>23</v>
      </c>
      <c r="I8" s="5" t="s">
        <v>11</v>
      </c>
      <c r="J8" s="5" t="s">
        <v>24</v>
      </c>
      <c r="K8" s="1"/>
      <c r="L8" s="1"/>
      <c r="M8" s="15" t="s">
        <v>17</v>
      </c>
      <c r="N8" s="16" t="s">
        <v>18</v>
      </c>
      <c r="O8" s="15" t="s">
        <v>19</v>
      </c>
      <c r="P8" s="15" t="s">
        <v>20</v>
      </c>
      <c r="Q8" s="15" t="s">
        <v>21</v>
      </c>
      <c r="R8" s="15" t="s">
        <v>22</v>
      </c>
      <c r="S8" s="15" t="s">
        <v>23</v>
      </c>
      <c r="T8" s="6" t="s">
        <v>11</v>
      </c>
      <c r="U8" s="6" t="s">
        <v>14</v>
      </c>
      <c r="V8" s="1"/>
      <c r="W8" s="1"/>
    </row>
    <row r="9" spans="1:23" x14ac:dyDescent="0.25">
      <c r="A9" s="7" t="s">
        <v>12</v>
      </c>
      <c r="B9" s="34">
        <v>0</v>
      </c>
      <c r="C9" s="35">
        <v>0</v>
      </c>
      <c r="D9" s="35">
        <v>0</v>
      </c>
      <c r="E9" s="35">
        <v>5</v>
      </c>
      <c r="F9" s="35">
        <v>0</v>
      </c>
      <c r="G9" s="35">
        <v>0</v>
      </c>
      <c r="H9" s="35">
        <v>0</v>
      </c>
      <c r="I9" s="35">
        <v>0</v>
      </c>
      <c r="J9" s="34">
        <f>SUM(B9:I9)</f>
        <v>5</v>
      </c>
      <c r="K9" s="1"/>
      <c r="L9" s="1"/>
      <c r="M9" s="17">
        <v>1687</v>
      </c>
      <c r="N9" s="17">
        <v>1087</v>
      </c>
      <c r="O9" s="17">
        <v>1890</v>
      </c>
      <c r="P9" s="17">
        <v>649</v>
      </c>
      <c r="Q9" s="17">
        <v>12</v>
      </c>
      <c r="R9" s="17">
        <v>493</v>
      </c>
      <c r="S9" s="17">
        <v>2066</v>
      </c>
      <c r="T9" s="17">
        <v>4</v>
      </c>
      <c r="U9" s="17">
        <f>SUM(M9:T9)</f>
        <v>7888</v>
      </c>
      <c r="V9" s="1"/>
      <c r="W9" s="1"/>
    </row>
    <row r="10" spans="1:23" x14ac:dyDescent="0.25">
      <c r="A10" s="7" t="s">
        <v>15</v>
      </c>
      <c r="B10" s="32">
        <f>SUM(B9/$J$9*100)</f>
        <v>0</v>
      </c>
      <c r="C10" s="32">
        <f t="shared" ref="C10:I10" si="2">SUM(C9/$J$9*100)</f>
        <v>0</v>
      </c>
      <c r="D10" s="32">
        <f t="shared" si="2"/>
        <v>0</v>
      </c>
      <c r="E10" s="32">
        <f t="shared" si="2"/>
        <v>100</v>
      </c>
      <c r="F10" s="32">
        <f t="shared" si="2"/>
        <v>0</v>
      </c>
      <c r="G10" s="32">
        <f t="shared" si="2"/>
        <v>0</v>
      </c>
      <c r="H10" s="32">
        <f t="shared" si="2"/>
        <v>0</v>
      </c>
      <c r="I10" s="32">
        <f t="shared" si="2"/>
        <v>0</v>
      </c>
      <c r="J10" s="8"/>
      <c r="K10" s="1"/>
      <c r="L10" s="1"/>
      <c r="M10" s="11">
        <f>SUM(M9/$U$9*100)</f>
        <v>21.3869168356998</v>
      </c>
      <c r="N10" s="11">
        <f t="shared" ref="N10:T10" si="3">SUM(N9/$U$9*100)</f>
        <v>13.780425963488844</v>
      </c>
      <c r="O10" s="11">
        <f t="shared" si="3"/>
        <v>23.960446247464503</v>
      </c>
      <c r="P10" s="11">
        <f t="shared" si="3"/>
        <v>8.2276876267748467</v>
      </c>
      <c r="Q10" s="11">
        <f t="shared" si="3"/>
        <v>0.15212981744421905</v>
      </c>
      <c r="R10" s="11">
        <f t="shared" si="3"/>
        <v>6.25</v>
      </c>
      <c r="S10" s="11">
        <f t="shared" si="3"/>
        <v>26.191683569979716</v>
      </c>
      <c r="T10" s="11">
        <f t="shared" si="3"/>
        <v>5.0709939148073022E-2</v>
      </c>
      <c r="U10" s="9"/>
      <c r="V10" s="1"/>
      <c r="W10" s="1"/>
    </row>
    <row r="11" spans="1:23" x14ac:dyDescent="0.25">
      <c r="A11" s="18"/>
      <c r="B11" s="19"/>
      <c r="C11" s="19"/>
      <c r="D11" s="19"/>
      <c r="E11" s="19"/>
      <c r="F11" s="19"/>
      <c r="G11" s="19"/>
      <c r="H11" s="19"/>
      <c r="I11" s="1"/>
      <c r="J11" s="1"/>
      <c r="K11" s="1"/>
      <c r="L11" s="1"/>
      <c r="M11" s="1"/>
      <c r="N11" s="1"/>
      <c r="O11" s="1"/>
      <c r="P11" s="1"/>
      <c r="Q11" s="1"/>
      <c r="R11" s="1"/>
      <c r="S11" s="1"/>
      <c r="T11" s="1"/>
      <c r="U11" s="1"/>
      <c r="V11" s="1"/>
      <c r="W11" s="1"/>
    </row>
    <row r="12" spans="1:23" ht="30" x14ac:dyDescent="0.25">
      <c r="A12" s="5" t="s">
        <v>25</v>
      </c>
      <c r="B12" s="5" t="s">
        <v>26</v>
      </c>
      <c r="C12" s="5" t="s">
        <v>27</v>
      </c>
      <c r="D12" s="14" t="s">
        <v>28</v>
      </c>
      <c r="E12" s="5" t="s">
        <v>29</v>
      </c>
      <c r="F12" s="5" t="s">
        <v>12</v>
      </c>
      <c r="G12" s="1"/>
      <c r="H12" s="1"/>
      <c r="I12" s="1"/>
      <c r="J12" s="1"/>
      <c r="K12" s="1"/>
      <c r="L12" s="1"/>
      <c r="M12" s="6" t="s">
        <v>26</v>
      </c>
      <c r="N12" s="6" t="s">
        <v>27</v>
      </c>
      <c r="O12" s="16" t="s">
        <v>28</v>
      </c>
      <c r="P12" s="6" t="s">
        <v>29</v>
      </c>
      <c r="Q12" s="6" t="s">
        <v>14</v>
      </c>
      <c r="R12" s="1"/>
      <c r="S12" s="1"/>
      <c r="T12" s="1"/>
      <c r="U12" s="1"/>
      <c r="V12" s="1"/>
      <c r="W12" s="1"/>
    </row>
    <row r="13" spans="1:23" x14ac:dyDescent="0.25">
      <c r="A13" s="7" t="s">
        <v>12</v>
      </c>
      <c r="B13" s="20">
        <v>1</v>
      </c>
      <c r="C13" s="20">
        <v>4</v>
      </c>
      <c r="D13" s="20">
        <v>0</v>
      </c>
      <c r="E13" s="20">
        <v>0</v>
      </c>
      <c r="F13" s="20">
        <f>SUM(B13:E13)</f>
        <v>5</v>
      </c>
      <c r="G13" s="1"/>
      <c r="H13" s="1"/>
      <c r="I13" s="1"/>
      <c r="J13" s="1"/>
      <c r="K13" s="1"/>
      <c r="L13" s="1"/>
      <c r="M13" s="17">
        <v>586</v>
      </c>
      <c r="N13" s="17">
        <v>6813</v>
      </c>
      <c r="O13" s="17">
        <v>475</v>
      </c>
      <c r="P13" s="17">
        <v>14</v>
      </c>
      <c r="Q13" s="8">
        <f>SUM(M13:P13)</f>
        <v>7888</v>
      </c>
      <c r="R13" s="1"/>
      <c r="S13" s="1"/>
      <c r="T13" s="1"/>
      <c r="U13" s="1"/>
      <c r="V13" s="1"/>
      <c r="W13" s="1"/>
    </row>
    <row r="14" spans="1:23" x14ac:dyDescent="0.25">
      <c r="A14" s="7" t="s">
        <v>15</v>
      </c>
      <c r="B14" s="32">
        <f>SUM(B13/$F$13*100)</f>
        <v>20</v>
      </c>
      <c r="C14" s="32">
        <f>SUM(C13/$F$13*100)</f>
        <v>80</v>
      </c>
      <c r="D14" s="32">
        <f>SUM(D13/$F$13*100)</f>
        <v>0</v>
      </c>
      <c r="E14" s="32">
        <f>SUM(E13/$F$13*100)</f>
        <v>0</v>
      </c>
      <c r="F14" s="8"/>
      <c r="G14" s="1"/>
      <c r="H14" s="1"/>
      <c r="I14" s="1"/>
      <c r="J14" s="1"/>
      <c r="K14" s="1"/>
      <c r="L14" s="1"/>
      <c r="M14" s="10">
        <f>SUM(M13/$Q$13*100)</f>
        <v>7.4290060851926976</v>
      </c>
      <c r="N14" s="10">
        <f t="shared" ref="N14:O14" si="4">SUM(N13/$Q$13*100)</f>
        <v>86.371703853955367</v>
      </c>
      <c r="O14" s="10">
        <f t="shared" si="4"/>
        <v>6.0218052738336709</v>
      </c>
      <c r="P14" s="10">
        <f>SUM(P13/Q13*100)</f>
        <v>0.17748478701825557</v>
      </c>
      <c r="Q14" s="8"/>
      <c r="R14" s="1"/>
      <c r="S14" s="1"/>
      <c r="T14" s="1"/>
      <c r="U14" s="1"/>
      <c r="V14" s="1"/>
      <c r="W14" s="1"/>
    </row>
    <row r="15" spans="1:23" x14ac:dyDescent="0.25">
      <c r="A15" s="4"/>
      <c r="B15" s="1"/>
      <c r="C15" s="1"/>
      <c r="D15" s="1"/>
      <c r="E15" s="1"/>
      <c r="F15" s="1"/>
      <c r="G15" s="1"/>
      <c r="H15" s="1"/>
      <c r="I15" s="1"/>
      <c r="J15" s="1"/>
      <c r="K15" s="1"/>
      <c r="L15" s="1"/>
      <c r="M15" s="1"/>
      <c r="N15" s="1"/>
      <c r="O15" s="1"/>
      <c r="P15" s="1"/>
      <c r="Q15" s="1"/>
      <c r="R15" s="1"/>
      <c r="S15" s="1"/>
      <c r="T15" s="1"/>
      <c r="U15" s="1"/>
      <c r="V15" s="1"/>
      <c r="W15" s="1"/>
    </row>
    <row r="16" spans="1:23" x14ac:dyDescent="0.25">
      <c r="A16" s="5" t="s">
        <v>30</v>
      </c>
      <c r="B16" s="5" t="s">
        <v>31</v>
      </c>
      <c r="C16" s="5" t="s">
        <v>32</v>
      </c>
      <c r="D16" s="5" t="s">
        <v>12</v>
      </c>
      <c r="E16" s="1"/>
      <c r="F16" s="1"/>
      <c r="G16" s="1"/>
      <c r="H16" s="1"/>
      <c r="I16" s="1"/>
      <c r="J16" s="1"/>
      <c r="K16" s="1"/>
      <c r="L16" s="1"/>
      <c r="M16" s="6" t="s">
        <v>31</v>
      </c>
      <c r="N16" s="21" t="s">
        <v>32</v>
      </c>
      <c r="O16" s="6" t="s">
        <v>14</v>
      </c>
      <c r="P16" s="1"/>
      <c r="Q16" s="1"/>
      <c r="R16" s="1"/>
      <c r="S16" s="1"/>
      <c r="T16" s="1"/>
      <c r="U16" s="1"/>
      <c r="V16" s="1"/>
      <c r="W16" s="1"/>
    </row>
    <row r="17" spans="1:23" x14ac:dyDescent="0.25">
      <c r="A17" s="7" t="s">
        <v>12</v>
      </c>
      <c r="B17" s="8">
        <v>1</v>
      </c>
      <c r="C17" s="8">
        <v>4</v>
      </c>
      <c r="D17" s="8">
        <f>SUM(B17:C17)</f>
        <v>5</v>
      </c>
      <c r="E17" s="1"/>
      <c r="F17" s="1"/>
      <c r="G17" s="1"/>
      <c r="H17" s="1"/>
      <c r="I17" s="1"/>
      <c r="J17" s="1"/>
      <c r="K17" s="1"/>
      <c r="L17" s="1"/>
      <c r="M17" s="17">
        <v>2055</v>
      </c>
      <c r="N17" s="17">
        <v>5833</v>
      </c>
      <c r="O17" s="22">
        <f>SUM(M17:N17)</f>
        <v>7888</v>
      </c>
      <c r="P17" s="1"/>
      <c r="Q17" s="1"/>
      <c r="R17" s="1"/>
      <c r="S17" s="1"/>
      <c r="T17" s="1"/>
      <c r="U17" s="1"/>
      <c r="V17" s="1"/>
      <c r="W17" s="1"/>
    </row>
    <row r="18" spans="1:23" x14ac:dyDescent="0.25">
      <c r="A18" s="7" t="s">
        <v>15</v>
      </c>
      <c r="B18" s="32">
        <f>SUM(B17/$D$17*100)</f>
        <v>20</v>
      </c>
      <c r="C18" s="32">
        <f>SUM(C17/$D$17*100)</f>
        <v>80</v>
      </c>
      <c r="D18" s="8"/>
      <c r="E18" s="1"/>
      <c r="F18" s="1"/>
      <c r="G18" s="1"/>
      <c r="H18" s="1"/>
      <c r="I18" s="1"/>
      <c r="J18" s="1"/>
      <c r="K18" s="1"/>
      <c r="L18" s="1"/>
      <c r="M18" s="10">
        <f>SUM(M17/O17*100)</f>
        <v>26.052231237322516</v>
      </c>
      <c r="N18" s="23">
        <f>SUM(N17/O17*100)</f>
        <v>73.947768762677484</v>
      </c>
      <c r="O18" s="8"/>
      <c r="P18" s="1"/>
      <c r="Q18" s="1"/>
      <c r="R18" s="1"/>
      <c r="S18" s="1"/>
      <c r="T18" s="1"/>
      <c r="U18" s="1"/>
      <c r="V18" s="1"/>
      <c r="W18" s="1"/>
    </row>
    <row r="19" spans="1:23" x14ac:dyDescent="0.25">
      <c r="A19" s="4"/>
      <c r="B19" s="1"/>
      <c r="C19" s="1"/>
      <c r="D19" s="1"/>
      <c r="E19" s="1"/>
      <c r="F19" s="1"/>
      <c r="G19" s="1"/>
      <c r="H19" s="1"/>
      <c r="I19" s="1"/>
      <c r="J19" s="1"/>
      <c r="K19" s="1"/>
      <c r="L19" s="1"/>
      <c r="M19" s="1"/>
      <c r="N19" s="1"/>
      <c r="O19" s="1"/>
      <c r="P19" s="1"/>
      <c r="Q19" s="1"/>
      <c r="R19" s="1"/>
      <c r="S19" s="1"/>
      <c r="T19" s="1"/>
      <c r="U19" s="1"/>
      <c r="V19" s="1"/>
      <c r="W19" s="1"/>
    </row>
    <row r="20" spans="1:23" x14ac:dyDescent="0.25">
      <c r="A20" s="5" t="s">
        <v>33</v>
      </c>
      <c r="B20" s="5" t="s">
        <v>90</v>
      </c>
      <c r="C20" s="5" t="s">
        <v>34</v>
      </c>
      <c r="D20" s="5" t="s">
        <v>35</v>
      </c>
      <c r="E20" s="5" t="s">
        <v>36</v>
      </c>
      <c r="F20" s="5" t="s">
        <v>37</v>
      </c>
      <c r="G20" s="5" t="s">
        <v>38</v>
      </c>
      <c r="H20" s="5" t="s">
        <v>39</v>
      </c>
      <c r="I20" s="1"/>
      <c r="J20" s="1"/>
      <c r="K20" s="1"/>
      <c r="L20" s="1"/>
      <c r="M20" s="6" t="s">
        <v>90</v>
      </c>
      <c r="N20" s="6" t="s">
        <v>34</v>
      </c>
      <c r="O20" s="6" t="s">
        <v>35</v>
      </c>
      <c r="P20" s="6" t="s">
        <v>36</v>
      </c>
      <c r="Q20" s="6" t="s">
        <v>37</v>
      </c>
      <c r="R20" s="6" t="s">
        <v>38</v>
      </c>
      <c r="S20" s="6" t="s">
        <v>39</v>
      </c>
      <c r="T20" s="1"/>
      <c r="U20" s="1"/>
      <c r="V20" s="1"/>
      <c r="W20" s="1"/>
    </row>
    <row r="21" spans="1:23" x14ac:dyDescent="0.25">
      <c r="A21" s="7" t="s">
        <v>12</v>
      </c>
      <c r="B21" s="8">
        <v>0</v>
      </c>
      <c r="C21" s="33">
        <v>0</v>
      </c>
      <c r="D21" s="33">
        <v>1</v>
      </c>
      <c r="E21" s="33">
        <v>1</v>
      </c>
      <c r="F21" s="33">
        <v>3</v>
      </c>
      <c r="G21" s="33">
        <v>0</v>
      </c>
      <c r="H21" s="33">
        <f>SUM(B21:G21)</f>
        <v>5</v>
      </c>
      <c r="I21" s="1"/>
      <c r="J21" s="1"/>
      <c r="K21" s="1"/>
      <c r="L21" s="1"/>
      <c r="M21" s="17">
        <v>62</v>
      </c>
      <c r="N21" s="17">
        <v>1682</v>
      </c>
      <c r="O21" s="17">
        <v>2109</v>
      </c>
      <c r="P21" s="17">
        <v>1991</v>
      </c>
      <c r="Q21" s="17">
        <v>1550</v>
      </c>
      <c r="R21" s="17">
        <v>494</v>
      </c>
      <c r="S21" s="33">
        <f>SUM(M21:R21)</f>
        <v>7888</v>
      </c>
      <c r="T21" s="1"/>
      <c r="U21" s="1"/>
      <c r="V21" s="1"/>
      <c r="W21" s="1"/>
    </row>
    <row r="22" spans="1:23" x14ac:dyDescent="0.25">
      <c r="A22" s="7" t="s">
        <v>15</v>
      </c>
      <c r="B22" s="32">
        <f>SUM(B21/H21*100)</f>
        <v>0</v>
      </c>
      <c r="C22" s="32">
        <f>SUM(C21/$H$21*100)</f>
        <v>0</v>
      </c>
      <c r="D22" s="32">
        <f>SUM(D21/$H$21*100)</f>
        <v>20</v>
      </c>
      <c r="E22" s="32">
        <f>SUM(E21/$H$21*100)</f>
        <v>20</v>
      </c>
      <c r="F22" s="32">
        <f>SUM(F21/$H$21*100)</f>
        <v>60</v>
      </c>
      <c r="G22" s="32">
        <f>SUM(G21/$H$21*100)</f>
        <v>0</v>
      </c>
      <c r="H22" s="24"/>
      <c r="I22" s="1"/>
      <c r="J22" s="1"/>
      <c r="K22" s="1"/>
      <c r="L22" s="1"/>
      <c r="M22" s="10">
        <f>SUM(M21/$S$21*100)</f>
        <v>0.78600405679513186</v>
      </c>
      <c r="N22" s="10">
        <f t="shared" ref="N22:R22" si="5">SUM(N21/$S$21*100)</f>
        <v>21.323529411764707</v>
      </c>
      <c r="O22" s="10">
        <f t="shared" si="5"/>
        <v>26.736815415821503</v>
      </c>
      <c r="P22" s="10">
        <f t="shared" si="5"/>
        <v>25.240872210953349</v>
      </c>
      <c r="Q22" s="10">
        <f t="shared" si="5"/>
        <v>19.650101419878297</v>
      </c>
      <c r="R22" s="10">
        <f t="shared" si="5"/>
        <v>6.2626774847870186</v>
      </c>
      <c r="S22" s="24"/>
      <c r="T22" s="1"/>
      <c r="U22" s="1"/>
      <c r="V22" s="1"/>
      <c r="W22" s="1"/>
    </row>
    <row r="23" spans="1:23" x14ac:dyDescent="0.25">
      <c r="A23" s="4"/>
      <c r="B23" s="1"/>
      <c r="C23" s="1"/>
      <c r="D23" s="1"/>
      <c r="E23" s="1"/>
      <c r="F23" s="1"/>
      <c r="G23" s="18"/>
      <c r="H23" s="1"/>
      <c r="I23" s="1"/>
      <c r="J23" s="1"/>
      <c r="K23" s="1"/>
      <c r="L23" s="1"/>
      <c r="M23" s="1"/>
      <c r="N23" s="1"/>
      <c r="O23" s="1"/>
      <c r="P23" s="1"/>
      <c r="Q23" s="1"/>
      <c r="R23" s="1"/>
      <c r="S23" s="1"/>
      <c r="T23" s="1"/>
      <c r="U23" s="1"/>
      <c r="V23" s="1"/>
      <c r="W23" s="1"/>
    </row>
    <row r="24" spans="1:23" ht="27.6" customHeight="1" x14ac:dyDescent="0.25">
      <c r="A24" s="14" t="s">
        <v>40</v>
      </c>
      <c r="B24" s="5" t="s">
        <v>26</v>
      </c>
      <c r="C24" s="5" t="s">
        <v>27</v>
      </c>
      <c r="D24" s="5" t="s">
        <v>14</v>
      </c>
      <c r="E24" s="1"/>
      <c r="F24" s="1"/>
      <c r="G24" s="19"/>
      <c r="H24" s="1"/>
      <c r="I24" s="1"/>
      <c r="J24" s="1"/>
      <c r="K24" s="1"/>
      <c r="L24" s="1"/>
      <c r="M24" s="6" t="s">
        <v>26</v>
      </c>
      <c r="N24" s="6" t="s">
        <v>27</v>
      </c>
      <c r="O24" s="6" t="s">
        <v>14</v>
      </c>
      <c r="P24" s="1"/>
      <c r="Q24" s="1"/>
      <c r="R24" s="1"/>
      <c r="S24" s="1"/>
      <c r="T24" s="1"/>
      <c r="U24" s="1"/>
      <c r="V24" s="1"/>
      <c r="W24" s="1"/>
    </row>
    <row r="25" spans="1:23" x14ac:dyDescent="0.25">
      <c r="A25" s="25" t="s">
        <v>12</v>
      </c>
      <c r="B25" s="8">
        <v>1</v>
      </c>
      <c r="C25" s="8">
        <v>4</v>
      </c>
      <c r="D25" s="8">
        <f>SUM(B25:C25)</f>
        <v>5</v>
      </c>
      <c r="E25" s="1"/>
      <c r="F25" s="1"/>
      <c r="G25" s="1"/>
      <c r="H25" s="1"/>
      <c r="I25" s="1"/>
      <c r="J25" s="1"/>
      <c r="K25" s="1"/>
      <c r="L25" s="1"/>
      <c r="M25" s="17">
        <v>196</v>
      </c>
      <c r="N25" s="17">
        <v>7692</v>
      </c>
      <c r="O25" s="17">
        <f>M25+N25</f>
        <v>7888</v>
      </c>
      <c r="P25" s="1"/>
      <c r="Q25" s="1"/>
      <c r="R25" s="1"/>
      <c r="S25" s="1"/>
      <c r="T25" s="1"/>
      <c r="U25" s="1"/>
      <c r="V25" s="1"/>
      <c r="W25" s="1"/>
    </row>
    <row r="26" spans="1:23" x14ac:dyDescent="0.25">
      <c r="A26" s="25" t="s">
        <v>15</v>
      </c>
      <c r="B26" s="32">
        <f>SUM(B25/$D$25*100)</f>
        <v>20</v>
      </c>
      <c r="C26" s="32">
        <f>SUM(C25/$D$25*100)</f>
        <v>80</v>
      </c>
      <c r="D26" s="8"/>
      <c r="E26" s="1"/>
      <c r="F26" s="1"/>
      <c r="G26" s="1"/>
      <c r="H26" s="1"/>
      <c r="I26" s="1"/>
      <c r="J26" s="1"/>
      <c r="K26" s="1"/>
      <c r="L26" s="1"/>
      <c r="M26" s="10">
        <f>M25/O25</f>
        <v>2.4847870182555781E-2</v>
      </c>
      <c r="N26" s="10">
        <f>N25/O25</f>
        <v>0.97515212981744426</v>
      </c>
      <c r="O26" s="10"/>
      <c r="P26" s="1"/>
      <c r="Q26" s="1"/>
      <c r="R26" s="1"/>
      <c r="S26" s="1"/>
      <c r="T26" s="1"/>
      <c r="U26" s="1"/>
      <c r="V26" s="1"/>
      <c r="W26" s="1"/>
    </row>
    <row r="27" spans="1:23" x14ac:dyDescent="0.25">
      <c r="A27" s="4"/>
      <c r="B27" s="1"/>
      <c r="C27" s="1"/>
      <c r="D27" s="1"/>
      <c r="E27" s="1"/>
      <c r="F27" s="1"/>
      <c r="G27" s="1"/>
      <c r="H27" s="1"/>
      <c r="I27" s="1"/>
      <c r="J27" s="1"/>
      <c r="K27" s="1"/>
      <c r="L27" s="1"/>
      <c r="M27" s="26"/>
      <c r="N27" s="1"/>
      <c r="O27" s="1"/>
      <c r="P27" s="1"/>
      <c r="Q27" s="1"/>
      <c r="R27" s="1"/>
      <c r="S27" s="1"/>
      <c r="T27" s="1"/>
      <c r="U27" s="1"/>
      <c r="V27" s="1"/>
      <c r="W27" s="1"/>
    </row>
    <row r="28" spans="1:23" ht="30" x14ac:dyDescent="0.25">
      <c r="A28" s="14" t="s">
        <v>41</v>
      </c>
      <c r="B28" s="5" t="s">
        <v>42</v>
      </c>
      <c r="C28" s="5" t="s">
        <v>43</v>
      </c>
      <c r="D28" s="5" t="s">
        <v>44</v>
      </c>
      <c r="E28" s="5" t="s">
        <v>45</v>
      </c>
      <c r="F28" s="14" t="s">
        <v>46</v>
      </c>
      <c r="G28" s="5" t="s">
        <v>47</v>
      </c>
      <c r="H28" s="5" t="s">
        <v>48</v>
      </c>
      <c r="I28" s="5" t="s">
        <v>49</v>
      </c>
      <c r="J28" s="5" t="s">
        <v>11</v>
      </c>
      <c r="K28" s="5" t="s">
        <v>50</v>
      </c>
      <c r="L28" s="5" t="s">
        <v>39</v>
      </c>
      <c r="M28" s="6" t="s">
        <v>42</v>
      </c>
      <c r="N28" s="6" t="s">
        <v>43</v>
      </c>
      <c r="O28" s="6" t="s">
        <v>44</v>
      </c>
      <c r="P28" s="6" t="s">
        <v>45</v>
      </c>
      <c r="Q28" s="16" t="s">
        <v>46</v>
      </c>
      <c r="R28" s="6" t="s">
        <v>47</v>
      </c>
      <c r="S28" s="6" t="s">
        <v>48</v>
      </c>
      <c r="T28" s="6" t="s">
        <v>49</v>
      </c>
      <c r="U28" s="6" t="s">
        <v>11</v>
      </c>
      <c r="V28" s="6" t="s">
        <v>50</v>
      </c>
      <c r="W28" s="6" t="s">
        <v>39</v>
      </c>
    </row>
    <row r="29" spans="1:23" x14ac:dyDescent="0.25">
      <c r="A29" s="27"/>
      <c r="B29" s="8">
        <v>3</v>
      </c>
      <c r="C29" s="8">
        <v>0</v>
      </c>
      <c r="D29" s="8">
        <v>1</v>
      </c>
      <c r="E29" s="8">
        <v>0</v>
      </c>
      <c r="F29" s="8">
        <v>1</v>
      </c>
      <c r="G29" s="8">
        <v>0</v>
      </c>
      <c r="H29" s="8">
        <v>0</v>
      </c>
      <c r="I29" s="8">
        <v>0</v>
      </c>
      <c r="J29" s="8">
        <v>0</v>
      </c>
      <c r="K29" s="8">
        <v>0</v>
      </c>
      <c r="L29" s="8">
        <f>SUM(B29:K29)</f>
        <v>5</v>
      </c>
      <c r="M29" s="17">
        <v>1350</v>
      </c>
      <c r="N29" s="17">
        <v>96</v>
      </c>
      <c r="O29" s="17">
        <v>3678</v>
      </c>
      <c r="P29" s="17">
        <v>243</v>
      </c>
      <c r="Q29" s="17">
        <v>790</v>
      </c>
      <c r="R29" s="17">
        <v>1065</v>
      </c>
      <c r="S29" s="17">
        <v>9</v>
      </c>
      <c r="T29" s="17">
        <v>92</v>
      </c>
      <c r="U29" s="17">
        <v>468</v>
      </c>
      <c r="V29" s="17">
        <v>97</v>
      </c>
      <c r="W29" s="8">
        <f>SUM(M29:V29)</f>
        <v>7888</v>
      </c>
    </row>
    <row r="30" spans="1:23" ht="14.25" customHeight="1" x14ac:dyDescent="0.25">
      <c r="A30" s="7" t="s">
        <v>15</v>
      </c>
      <c r="B30" s="32">
        <f>SUM(B29/$L$29*100)</f>
        <v>60</v>
      </c>
      <c r="C30" s="32">
        <f t="shared" ref="C30:K30" si="6">SUM(C29/$L$29*100)</f>
        <v>0</v>
      </c>
      <c r="D30" s="32">
        <f t="shared" si="6"/>
        <v>20</v>
      </c>
      <c r="E30" s="32">
        <f t="shared" si="6"/>
        <v>0</v>
      </c>
      <c r="F30" s="32">
        <f t="shared" si="6"/>
        <v>20</v>
      </c>
      <c r="G30" s="32">
        <f t="shared" si="6"/>
        <v>0</v>
      </c>
      <c r="H30" s="32">
        <f t="shared" si="6"/>
        <v>0</v>
      </c>
      <c r="I30" s="32">
        <f t="shared" si="6"/>
        <v>0</v>
      </c>
      <c r="J30" s="32">
        <f t="shared" si="6"/>
        <v>0</v>
      </c>
      <c r="K30" s="32">
        <f t="shared" si="6"/>
        <v>0</v>
      </c>
      <c r="L30" s="10"/>
      <c r="M30" s="10">
        <f>SUM(M29/$W$29*100)</f>
        <v>17.114604462474645</v>
      </c>
      <c r="N30" s="10">
        <f t="shared" ref="N30:V30" si="7">SUM(N29/$W$29*100)</f>
        <v>1.2170385395537524</v>
      </c>
      <c r="O30" s="10">
        <f t="shared" si="7"/>
        <v>46.627789046653149</v>
      </c>
      <c r="P30" s="10">
        <f t="shared" si="7"/>
        <v>3.0806288032454359</v>
      </c>
      <c r="Q30" s="10">
        <f t="shared" si="7"/>
        <v>10.015212981744421</v>
      </c>
      <c r="R30" s="10">
        <f t="shared" si="7"/>
        <v>13.501521298174444</v>
      </c>
      <c r="S30" s="10">
        <f t="shared" si="7"/>
        <v>0.1140973630831643</v>
      </c>
      <c r="T30" s="10">
        <f t="shared" si="7"/>
        <v>1.1663286004056794</v>
      </c>
      <c r="U30" s="10">
        <f t="shared" si="7"/>
        <v>5.9330628803245435</v>
      </c>
      <c r="V30" s="10">
        <f t="shared" si="7"/>
        <v>1.2297160243407708</v>
      </c>
      <c r="W30" s="10"/>
    </row>
    <row r="31" spans="1:23" ht="16.5" customHeight="1" x14ac:dyDescent="0.25">
      <c r="A31" s="18"/>
      <c r="B31" s="19"/>
      <c r="C31" s="19"/>
      <c r="D31" s="19"/>
      <c r="E31" s="19"/>
      <c r="F31" s="19"/>
      <c r="G31" s="19"/>
      <c r="H31" s="19"/>
      <c r="I31" s="19"/>
      <c r="J31" s="19"/>
      <c r="K31" s="19"/>
      <c r="L31" s="1"/>
      <c r="M31" s="1"/>
      <c r="N31" s="1"/>
      <c r="O31" s="1"/>
      <c r="P31" s="1"/>
      <c r="Q31" s="1"/>
      <c r="R31" s="1"/>
      <c r="S31" s="1"/>
      <c r="T31" s="1"/>
      <c r="U31" s="1"/>
      <c r="V31" s="1"/>
      <c r="W31" s="1"/>
    </row>
    <row r="32" spans="1:23" ht="33.75" customHeight="1" x14ac:dyDescent="0.25">
      <c r="A32" s="14" t="s">
        <v>51</v>
      </c>
      <c r="B32" s="5" t="s">
        <v>52</v>
      </c>
      <c r="C32" s="5" t="s">
        <v>53</v>
      </c>
      <c r="D32" s="5" t="s">
        <v>54</v>
      </c>
      <c r="E32" s="14" t="s">
        <v>55</v>
      </c>
      <c r="F32" s="5" t="s">
        <v>56</v>
      </c>
      <c r="G32" s="5" t="s">
        <v>39</v>
      </c>
      <c r="H32" s="1"/>
      <c r="I32" s="1"/>
      <c r="J32" s="1"/>
      <c r="K32" s="1"/>
      <c r="L32" s="1"/>
      <c r="M32" s="6" t="s">
        <v>52</v>
      </c>
      <c r="N32" s="6" t="s">
        <v>53</v>
      </c>
      <c r="O32" s="6" t="s">
        <v>54</v>
      </c>
      <c r="P32" s="16" t="s">
        <v>55</v>
      </c>
      <c r="Q32" s="6" t="s">
        <v>56</v>
      </c>
      <c r="R32" s="16" t="s">
        <v>89</v>
      </c>
      <c r="S32" s="6" t="s">
        <v>39</v>
      </c>
      <c r="T32" s="1"/>
      <c r="U32" s="1"/>
      <c r="V32" s="1"/>
      <c r="W32" s="1"/>
    </row>
    <row r="33" spans="1:23" x14ac:dyDescent="0.25">
      <c r="A33" s="7" t="s">
        <v>12</v>
      </c>
      <c r="B33" s="33">
        <v>0</v>
      </c>
      <c r="C33" s="33">
        <v>0</v>
      </c>
      <c r="D33" s="33">
        <v>5</v>
      </c>
      <c r="E33" s="33">
        <v>0</v>
      </c>
      <c r="F33" s="33">
        <v>0</v>
      </c>
      <c r="G33" s="33">
        <f>SUM(B33:F33)</f>
        <v>5</v>
      </c>
      <c r="H33" s="1"/>
      <c r="I33" s="1"/>
      <c r="J33" s="1"/>
      <c r="K33" s="1"/>
      <c r="L33" s="1"/>
      <c r="M33" s="17">
        <v>169</v>
      </c>
      <c r="N33" s="17">
        <v>115</v>
      </c>
      <c r="O33" s="17">
        <v>6770</v>
      </c>
      <c r="P33" s="17">
        <v>716</v>
      </c>
      <c r="Q33" s="17">
        <v>82</v>
      </c>
      <c r="R33" s="17">
        <v>36</v>
      </c>
      <c r="S33" s="17">
        <f>SUM(M33:R33)</f>
        <v>7888</v>
      </c>
      <c r="T33" s="1"/>
      <c r="U33" s="1"/>
      <c r="V33" s="1"/>
      <c r="W33" s="1"/>
    </row>
    <row r="34" spans="1:23" x14ac:dyDescent="0.25">
      <c r="A34" s="7" t="s">
        <v>15</v>
      </c>
      <c r="B34" s="32">
        <f>SUM(B33/$G$33*100)</f>
        <v>0</v>
      </c>
      <c r="C34" s="32">
        <f t="shared" ref="C34:F34" si="8">SUM(C33/$G$33*100)</f>
        <v>0</v>
      </c>
      <c r="D34" s="32">
        <f t="shared" si="8"/>
        <v>100</v>
      </c>
      <c r="E34" s="32">
        <f t="shared" si="8"/>
        <v>0</v>
      </c>
      <c r="F34" s="32">
        <f t="shared" si="8"/>
        <v>0</v>
      </c>
      <c r="G34" s="24"/>
      <c r="H34" s="1"/>
      <c r="I34" s="1"/>
      <c r="J34" s="1"/>
      <c r="K34" s="1"/>
      <c r="L34" s="1"/>
      <c r="M34" s="28">
        <f>SUM(M33/$S$33*100)</f>
        <v>2.1424949290060851</v>
      </c>
      <c r="N34" s="28">
        <f>SUM(N33/$S$33*100)</f>
        <v>1.4579107505070994</v>
      </c>
      <c r="O34" s="28">
        <f>SUM(O33/$S$33*100)</f>
        <v>85.826572008113587</v>
      </c>
      <c r="P34" s="28">
        <f>SUM(P33/$S$33*100)</f>
        <v>9.077079107505071</v>
      </c>
      <c r="Q34" s="28">
        <f>SUM(Q33/$S$33*100)</f>
        <v>1.039553752535497</v>
      </c>
      <c r="R34" s="28">
        <f>(R33/$S$33)*100</f>
        <v>0.45638945233265721</v>
      </c>
      <c r="S34" s="17"/>
      <c r="T34" s="1"/>
      <c r="U34" s="1"/>
      <c r="V34" s="1"/>
      <c r="W34" s="1"/>
    </row>
    <row r="35" spans="1:23" x14ac:dyDescent="0.25">
      <c r="A35" s="18"/>
      <c r="B35" s="18"/>
      <c r="C35" s="18"/>
      <c r="D35" s="29"/>
      <c r="E35" s="29"/>
      <c r="F35" s="18"/>
      <c r="G35" s="18"/>
      <c r="H35" s="1"/>
      <c r="I35" s="1"/>
      <c r="J35" s="1"/>
      <c r="K35" s="1"/>
      <c r="L35" s="1"/>
      <c r="M35" s="18"/>
      <c r="N35" s="18"/>
      <c r="O35" s="29"/>
      <c r="P35" s="29"/>
      <c r="Q35" s="18"/>
      <c r="R35" s="18"/>
      <c r="S35" s="1"/>
      <c r="T35" s="1"/>
      <c r="U35" s="1"/>
      <c r="V35" s="1"/>
      <c r="W35" s="1"/>
    </row>
    <row r="36" spans="1:23" ht="48.6" customHeight="1" x14ac:dyDescent="0.25">
      <c r="A36" s="14" t="s">
        <v>57</v>
      </c>
      <c r="B36" s="5" t="s">
        <v>26</v>
      </c>
      <c r="C36" s="5" t="s">
        <v>58</v>
      </c>
      <c r="D36" s="5" t="s">
        <v>12</v>
      </c>
      <c r="E36" s="1"/>
      <c r="F36" s="1"/>
      <c r="G36" s="1"/>
      <c r="H36" s="1"/>
      <c r="I36" s="1"/>
      <c r="J36" s="1"/>
      <c r="K36" s="1"/>
      <c r="L36" s="1"/>
      <c r="M36" s="6" t="s">
        <v>26</v>
      </c>
      <c r="N36" s="6" t="s">
        <v>58</v>
      </c>
      <c r="O36" s="6" t="s">
        <v>12</v>
      </c>
      <c r="P36" s="1"/>
      <c r="Q36" s="1"/>
      <c r="R36" s="1"/>
      <c r="S36" s="1"/>
      <c r="T36" s="1"/>
      <c r="U36" s="1"/>
      <c r="V36" s="1"/>
      <c r="W36" s="1"/>
    </row>
    <row r="37" spans="1:23" x14ac:dyDescent="0.25">
      <c r="A37" s="7" t="s">
        <v>12</v>
      </c>
      <c r="B37" s="30">
        <v>0</v>
      </c>
      <c r="C37" s="30">
        <v>0</v>
      </c>
      <c r="D37" s="8">
        <f>SUM(B37:C37)</f>
        <v>0</v>
      </c>
      <c r="E37" s="1"/>
      <c r="F37" s="1"/>
      <c r="G37" s="1"/>
      <c r="H37" s="1"/>
      <c r="I37" s="1"/>
      <c r="J37" s="1"/>
      <c r="K37" s="1"/>
      <c r="L37" s="1"/>
      <c r="M37" s="17">
        <v>3</v>
      </c>
      <c r="N37" s="17">
        <v>7885</v>
      </c>
      <c r="O37" s="8">
        <f>SUM(M37:N37)</f>
        <v>7888</v>
      </c>
      <c r="P37" s="1"/>
      <c r="Q37" s="1"/>
      <c r="R37" s="1"/>
      <c r="S37" s="1"/>
      <c r="T37" s="1"/>
      <c r="U37" s="1"/>
      <c r="V37" s="1"/>
      <c r="W37" s="1"/>
    </row>
    <row r="38" spans="1:23" x14ac:dyDescent="0.25">
      <c r="A38" s="7" t="s">
        <v>15</v>
      </c>
      <c r="B38" s="32" t="e">
        <f>SUM(B37/$D$37*100)</f>
        <v>#DIV/0!</v>
      </c>
      <c r="C38" s="32" t="e">
        <f t="shared" ref="C38:D38" si="9">SUM(C37/$D$37*100)</f>
        <v>#DIV/0!</v>
      </c>
      <c r="D38" s="32" t="e">
        <f t="shared" si="9"/>
        <v>#DIV/0!</v>
      </c>
      <c r="E38" s="1"/>
      <c r="F38" s="1" t="s">
        <v>59</v>
      </c>
      <c r="G38" s="1"/>
      <c r="H38" s="1"/>
      <c r="I38" s="1"/>
      <c r="J38" s="1"/>
      <c r="K38" s="1"/>
      <c r="L38" s="1"/>
      <c r="M38" s="23">
        <f>SUM(M37/$O$37*100)</f>
        <v>3.8032454361054763E-2</v>
      </c>
      <c r="N38" s="23">
        <f>SUM(N37/$O$37*100)</f>
        <v>99.961967545638942</v>
      </c>
      <c r="O38" s="30"/>
      <c r="P38" s="1"/>
      <c r="Q38" s="1"/>
      <c r="R38" s="1"/>
      <c r="S38" s="1"/>
      <c r="T38" s="1"/>
      <c r="U38" s="1"/>
      <c r="V38" s="1"/>
      <c r="W38" s="1"/>
    </row>
    <row r="39" spans="1:23" x14ac:dyDescent="0.25">
      <c r="A39" s="18"/>
      <c r="B39" s="19"/>
      <c r="C39" s="19"/>
      <c r="D39" s="1"/>
      <c r="E39" s="1"/>
      <c r="F39" s="1"/>
      <c r="G39" s="1"/>
      <c r="H39" s="1"/>
      <c r="I39" s="1"/>
      <c r="J39" s="1"/>
      <c r="K39" s="1"/>
      <c r="L39" s="1"/>
      <c r="M39" s="1"/>
      <c r="N39" s="1"/>
      <c r="O39" s="1"/>
      <c r="P39" s="1"/>
      <c r="Q39" s="1"/>
      <c r="R39" s="1"/>
      <c r="S39" s="1"/>
      <c r="T39" s="1"/>
      <c r="U39" s="1"/>
      <c r="V39" s="1"/>
      <c r="W39" s="1"/>
    </row>
    <row r="40" spans="1:23" ht="45" customHeight="1" x14ac:dyDescent="0.25">
      <c r="A40" s="14" t="s">
        <v>60</v>
      </c>
      <c r="B40" s="14" t="s">
        <v>61</v>
      </c>
      <c r="C40" s="5" t="s">
        <v>62</v>
      </c>
      <c r="D40" s="14" t="s">
        <v>63</v>
      </c>
      <c r="E40" s="5" t="s">
        <v>64</v>
      </c>
      <c r="F40" s="14" t="s">
        <v>46</v>
      </c>
      <c r="G40" s="5" t="s">
        <v>65</v>
      </c>
      <c r="H40" s="5" t="s">
        <v>66</v>
      </c>
      <c r="I40" s="5" t="s">
        <v>67</v>
      </c>
      <c r="J40" s="14" t="s">
        <v>12</v>
      </c>
      <c r="K40" s="1"/>
      <c r="L40" s="1"/>
      <c r="M40" s="16" t="s">
        <v>68</v>
      </c>
      <c r="N40" s="6" t="s">
        <v>62</v>
      </c>
      <c r="O40" s="16" t="s">
        <v>63</v>
      </c>
      <c r="P40" s="6" t="s">
        <v>64</v>
      </c>
      <c r="Q40" s="16" t="s">
        <v>46</v>
      </c>
      <c r="R40" s="6" t="s">
        <v>65</v>
      </c>
      <c r="S40" s="6" t="s">
        <v>67</v>
      </c>
      <c r="T40" s="16" t="s">
        <v>12</v>
      </c>
      <c r="U40" s="18"/>
      <c r="V40" s="18"/>
      <c r="W40" s="1"/>
    </row>
    <row r="41" spans="1:23" x14ac:dyDescent="0.25">
      <c r="A41" s="7" t="s">
        <v>12</v>
      </c>
      <c r="B41" s="8">
        <v>0</v>
      </c>
      <c r="C41" s="8">
        <v>0</v>
      </c>
      <c r="D41" s="8">
        <v>0</v>
      </c>
      <c r="E41" s="8">
        <v>0</v>
      </c>
      <c r="F41" s="8">
        <v>0</v>
      </c>
      <c r="G41" s="8">
        <v>5</v>
      </c>
      <c r="H41" s="8">
        <v>0</v>
      </c>
      <c r="I41" s="8">
        <v>0</v>
      </c>
      <c r="J41" s="8">
        <f>SUM(B41:I41)</f>
        <v>5</v>
      </c>
      <c r="K41" s="1"/>
      <c r="L41" s="1"/>
      <c r="M41" s="17">
        <v>140</v>
      </c>
      <c r="N41" s="17">
        <v>353</v>
      </c>
      <c r="O41" s="17">
        <v>115</v>
      </c>
      <c r="P41" s="17">
        <v>3235</v>
      </c>
      <c r="Q41" s="17">
        <v>253</v>
      </c>
      <c r="R41" s="17">
        <v>3735</v>
      </c>
      <c r="S41" s="17">
        <v>57</v>
      </c>
      <c r="T41" s="8">
        <f>SUM(M41:S41)</f>
        <v>7888</v>
      </c>
      <c r="U41" s="1"/>
      <c r="V41" s="1"/>
      <c r="W41" s="1"/>
    </row>
    <row r="42" spans="1:23" x14ac:dyDescent="0.25">
      <c r="A42" s="7" t="s">
        <v>15</v>
      </c>
      <c r="B42" s="32">
        <f>SUM(B41/J41*100)</f>
        <v>0</v>
      </c>
      <c r="C42" s="32">
        <f t="shared" ref="C42:I42" si="10">SUM(C41/$J$41*100)</f>
        <v>0</v>
      </c>
      <c r="D42" s="32">
        <f t="shared" si="10"/>
        <v>0</v>
      </c>
      <c r="E42" s="32">
        <f t="shared" si="10"/>
        <v>0</v>
      </c>
      <c r="F42" s="32">
        <f t="shared" si="10"/>
        <v>0</v>
      </c>
      <c r="G42" s="32">
        <f t="shared" si="10"/>
        <v>100</v>
      </c>
      <c r="H42" s="32">
        <f t="shared" si="10"/>
        <v>0</v>
      </c>
      <c r="I42" s="32">
        <f t="shared" si="10"/>
        <v>0</v>
      </c>
      <c r="J42" s="8"/>
      <c r="K42" s="1"/>
      <c r="L42" s="1"/>
      <c r="M42" s="10">
        <f t="shared" ref="M42:S42" si="11">SUM(M41/$T$41*100)</f>
        <v>1.7748478701825559</v>
      </c>
      <c r="N42" s="10">
        <f t="shared" si="11"/>
        <v>4.4751521298174435</v>
      </c>
      <c r="O42" s="10">
        <f t="shared" si="11"/>
        <v>1.4579107505070994</v>
      </c>
      <c r="P42" s="10">
        <f t="shared" si="11"/>
        <v>41.011663286004058</v>
      </c>
      <c r="Q42" s="10">
        <f t="shared" si="11"/>
        <v>3.2074036511156185</v>
      </c>
      <c r="R42" s="10">
        <f t="shared" si="11"/>
        <v>47.350405679513187</v>
      </c>
      <c r="S42" s="10">
        <f t="shared" si="11"/>
        <v>0.72261663286004052</v>
      </c>
      <c r="T42" s="10"/>
      <c r="U42" s="1"/>
      <c r="V42" s="1"/>
      <c r="W42" s="1"/>
    </row>
    <row r="43" spans="1:23" x14ac:dyDescent="0.25">
      <c r="A43" s="18"/>
      <c r="B43" s="19"/>
      <c r="C43" s="19"/>
      <c r="D43" s="19"/>
      <c r="E43" s="19"/>
      <c r="F43" s="1"/>
      <c r="G43" s="1"/>
      <c r="H43" s="1"/>
      <c r="I43" s="1"/>
      <c r="J43" s="1"/>
      <c r="K43" s="1"/>
      <c r="L43" s="1"/>
      <c r="M43" s="1"/>
      <c r="N43" s="1"/>
      <c r="O43" s="1"/>
      <c r="P43" s="1"/>
      <c r="Q43" s="1"/>
      <c r="R43" s="1"/>
      <c r="S43" s="1"/>
      <c r="T43" s="1"/>
      <c r="U43" s="1"/>
      <c r="V43" s="1"/>
      <c r="W43" s="1"/>
    </row>
    <row r="44" spans="1:23" ht="43.9" customHeight="1" x14ac:dyDescent="0.25">
      <c r="A44" s="5" t="s">
        <v>69</v>
      </c>
      <c r="B44" s="5" t="s">
        <v>70</v>
      </c>
      <c r="C44" s="5" t="s">
        <v>71</v>
      </c>
      <c r="D44" s="5" t="s">
        <v>72</v>
      </c>
      <c r="E44" s="5" t="s">
        <v>73</v>
      </c>
      <c r="F44" s="14" t="s">
        <v>74</v>
      </c>
      <c r="G44" s="5" t="s">
        <v>75</v>
      </c>
      <c r="H44" s="14" t="s">
        <v>76</v>
      </c>
      <c r="I44" s="5" t="s">
        <v>24</v>
      </c>
      <c r="J44" s="1"/>
      <c r="K44" s="1"/>
      <c r="L44" s="1"/>
      <c r="M44" s="6" t="s">
        <v>70</v>
      </c>
      <c r="N44" s="6" t="s">
        <v>71</v>
      </c>
      <c r="O44" s="6" t="s">
        <v>72</v>
      </c>
      <c r="P44" s="6" t="s">
        <v>73</v>
      </c>
      <c r="Q44" s="16" t="s">
        <v>77</v>
      </c>
      <c r="R44" s="6" t="s">
        <v>75</v>
      </c>
      <c r="S44" s="16" t="s">
        <v>76</v>
      </c>
      <c r="T44" s="6" t="s">
        <v>24</v>
      </c>
      <c r="U44" s="1"/>
      <c r="V44" s="1"/>
      <c r="W44" s="1"/>
    </row>
    <row r="45" spans="1:23" ht="19.5" customHeight="1" x14ac:dyDescent="0.25">
      <c r="A45" s="7" t="s">
        <v>12</v>
      </c>
      <c r="B45" s="8">
        <v>0</v>
      </c>
      <c r="C45" s="8">
        <v>0</v>
      </c>
      <c r="D45" s="8">
        <v>0</v>
      </c>
      <c r="E45" s="8">
        <v>1</v>
      </c>
      <c r="F45" s="8">
        <v>0</v>
      </c>
      <c r="G45" s="8">
        <v>4</v>
      </c>
      <c r="H45" s="8">
        <v>0</v>
      </c>
      <c r="I45" s="8">
        <f>SUM(B45:H45)</f>
        <v>5</v>
      </c>
      <c r="J45" s="1"/>
      <c r="K45" s="1"/>
      <c r="L45" s="1"/>
      <c r="M45" s="17">
        <v>1460</v>
      </c>
      <c r="N45" s="17">
        <v>2484</v>
      </c>
      <c r="O45" s="17">
        <v>52</v>
      </c>
      <c r="P45" s="17">
        <v>316</v>
      </c>
      <c r="Q45" s="17">
        <v>98</v>
      </c>
      <c r="R45" s="17">
        <v>3258</v>
      </c>
      <c r="S45" s="17">
        <v>220</v>
      </c>
      <c r="T45" s="8">
        <f>SUM(M45:S45)</f>
        <v>7888</v>
      </c>
      <c r="U45" s="1"/>
      <c r="V45" s="1"/>
      <c r="W45" s="1"/>
    </row>
    <row r="46" spans="1:23" x14ac:dyDescent="0.25">
      <c r="A46" s="7" t="s">
        <v>15</v>
      </c>
      <c r="B46" s="32">
        <f t="shared" ref="B46:G46" si="12">SUM(B45/$I$45*100)</f>
        <v>0</v>
      </c>
      <c r="C46" s="32">
        <f t="shared" si="12"/>
        <v>0</v>
      </c>
      <c r="D46" s="32">
        <f t="shared" si="12"/>
        <v>0</v>
      </c>
      <c r="E46" s="32">
        <f t="shared" si="12"/>
        <v>20</v>
      </c>
      <c r="F46" s="32">
        <f t="shared" si="12"/>
        <v>0</v>
      </c>
      <c r="G46" s="32">
        <f t="shared" si="12"/>
        <v>80</v>
      </c>
      <c r="H46" s="32">
        <f>SUM(H45/$I$45*100)</f>
        <v>0</v>
      </c>
      <c r="I46" s="7"/>
      <c r="J46" s="1"/>
      <c r="K46" s="1"/>
      <c r="L46" s="1"/>
      <c r="M46" s="10">
        <f>SUM(M45/$T$45*100)</f>
        <v>18.509127789046651</v>
      </c>
      <c r="N46" s="10">
        <f t="shared" ref="N46:S46" si="13">SUM(N45/$T$45*100)</f>
        <v>31.490872210953349</v>
      </c>
      <c r="O46" s="10">
        <f t="shared" si="13"/>
        <v>0.65922920892494929</v>
      </c>
      <c r="P46" s="10">
        <f t="shared" si="13"/>
        <v>4.0060851926977694</v>
      </c>
      <c r="Q46" s="10">
        <f t="shared" si="13"/>
        <v>1.2423935091277891</v>
      </c>
      <c r="R46" s="10">
        <f t="shared" si="13"/>
        <v>41.303245436105477</v>
      </c>
      <c r="S46" s="10">
        <f t="shared" si="13"/>
        <v>2.7890466531440161</v>
      </c>
      <c r="T46" s="8"/>
      <c r="U46" s="1"/>
      <c r="V46" s="1"/>
      <c r="W46" s="1"/>
    </row>
    <row r="47" spans="1:23" ht="14.25" customHeight="1" x14ac:dyDescent="0.25">
      <c r="A47" s="1"/>
      <c r="B47" s="1"/>
      <c r="C47" s="1"/>
      <c r="D47" s="1"/>
      <c r="E47" s="1"/>
      <c r="F47" s="1"/>
      <c r="G47" s="1"/>
      <c r="H47" s="1"/>
      <c r="I47" s="1"/>
      <c r="J47" s="1"/>
      <c r="K47" s="1"/>
      <c r="L47" s="1"/>
      <c r="M47" s="1"/>
      <c r="N47" s="1"/>
      <c r="O47" s="1"/>
      <c r="P47" s="1"/>
      <c r="Q47" s="1"/>
      <c r="R47" s="1"/>
      <c r="S47" s="1"/>
      <c r="T47" s="1"/>
      <c r="U47" s="1"/>
      <c r="V47" s="1"/>
      <c r="W47" s="1"/>
    </row>
  </sheetData>
  <pageMargins left="0.25" right="0.25"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3"/>
  <sheetViews>
    <sheetView zoomScale="70" zoomScaleNormal="70" workbookViewId="0">
      <selection activeCell="G12" sqref="G12"/>
    </sheetView>
  </sheetViews>
  <sheetFormatPr defaultColWidth="9.140625" defaultRowHeight="15" x14ac:dyDescent="0.25"/>
  <cols>
    <col min="2" max="2" width="40.5703125" customWidth="1"/>
    <col min="3" max="3" width="28.140625" customWidth="1"/>
    <col min="4" max="4" width="101.5703125" customWidth="1"/>
    <col min="6" max="6" width="73.85546875" customWidth="1"/>
    <col min="7" max="7" width="116.7109375" customWidth="1"/>
    <col min="8" max="8" width="43.85546875" customWidth="1"/>
    <col min="9" max="9" width="55.28515625" customWidth="1"/>
  </cols>
  <sheetData>
    <row r="1" spans="1:23" ht="15.75" thickBot="1" x14ac:dyDescent="0.3"/>
    <row r="2" spans="1:23" ht="33" customHeight="1" x14ac:dyDescent="0.25">
      <c r="A2" s="36"/>
      <c r="B2" s="68" t="s">
        <v>92</v>
      </c>
      <c r="C2" s="69"/>
      <c r="D2" s="70"/>
      <c r="F2" s="71" t="s">
        <v>93</v>
      </c>
      <c r="G2" s="72"/>
    </row>
    <row r="3" spans="1:23" ht="121.5" customHeight="1" x14ac:dyDescent="0.25">
      <c r="A3" s="36"/>
      <c r="B3" s="37" t="s">
        <v>78</v>
      </c>
      <c r="C3" s="38" t="s">
        <v>79</v>
      </c>
      <c r="D3" s="39" t="s">
        <v>94</v>
      </c>
      <c r="E3" s="31"/>
      <c r="F3" s="40" t="s">
        <v>95</v>
      </c>
      <c r="G3" s="41" t="s">
        <v>96</v>
      </c>
      <c r="H3" s="42"/>
      <c r="I3" s="31"/>
      <c r="J3" s="31"/>
      <c r="K3" s="31"/>
      <c r="L3" s="31"/>
      <c r="M3" s="31"/>
      <c r="N3" s="31"/>
      <c r="O3" s="31"/>
      <c r="P3" s="31"/>
      <c r="Q3" s="31"/>
      <c r="R3" s="31"/>
      <c r="S3" s="31"/>
      <c r="T3" s="31"/>
      <c r="U3" s="31"/>
      <c r="V3" s="31"/>
      <c r="W3" s="31"/>
    </row>
    <row r="4" spans="1:23" ht="50.25" customHeight="1" x14ac:dyDescent="0.25">
      <c r="B4" s="43" t="s">
        <v>25</v>
      </c>
      <c r="C4" s="60"/>
      <c r="D4" s="63" t="s">
        <v>109</v>
      </c>
      <c r="E4" s="31"/>
      <c r="F4" s="44" t="s">
        <v>97</v>
      </c>
      <c r="G4" s="63" t="s">
        <v>27</v>
      </c>
      <c r="H4" s="45"/>
      <c r="I4" s="31"/>
      <c r="J4" s="31"/>
      <c r="K4" s="31"/>
      <c r="L4" s="31"/>
      <c r="M4" s="31"/>
      <c r="N4" s="31"/>
      <c r="O4" s="31"/>
      <c r="P4" s="31"/>
      <c r="Q4" s="31"/>
      <c r="R4" s="31"/>
      <c r="S4" s="31"/>
      <c r="T4" s="31"/>
      <c r="U4" s="31"/>
      <c r="V4" s="31"/>
      <c r="W4" s="31"/>
    </row>
    <row r="5" spans="1:23" ht="30" customHeight="1" x14ac:dyDescent="0.25">
      <c r="B5" s="43" t="s">
        <v>98</v>
      </c>
      <c r="C5" s="59"/>
      <c r="D5" s="63" t="s">
        <v>112</v>
      </c>
      <c r="E5" s="31"/>
      <c r="F5" s="44" t="s">
        <v>99</v>
      </c>
      <c r="G5" s="65" t="s">
        <v>27</v>
      </c>
      <c r="H5" s="45"/>
      <c r="I5" s="31"/>
      <c r="J5" s="31"/>
      <c r="K5" s="31"/>
      <c r="L5" s="31"/>
      <c r="M5" s="31"/>
      <c r="N5" s="31"/>
      <c r="O5" s="31"/>
      <c r="P5" s="31"/>
      <c r="Q5" s="31"/>
      <c r="R5" s="31"/>
      <c r="S5" s="31"/>
      <c r="T5" s="31"/>
      <c r="U5" s="31"/>
      <c r="V5" s="31"/>
      <c r="W5" s="31"/>
    </row>
    <row r="6" spans="1:23" ht="35.25" customHeight="1" x14ac:dyDescent="0.25">
      <c r="B6" s="43" t="s">
        <v>33</v>
      </c>
      <c r="C6" s="59"/>
      <c r="D6" s="63" t="s">
        <v>113</v>
      </c>
      <c r="E6" s="31"/>
      <c r="F6" s="44" t="s">
        <v>100</v>
      </c>
      <c r="G6" s="67" t="s">
        <v>111</v>
      </c>
      <c r="H6" s="45"/>
      <c r="I6" s="31"/>
      <c r="J6" s="31"/>
      <c r="K6" s="31"/>
      <c r="L6" s="31"/>
      <c r="M6" s="31"/>
      <c r="N6" s="31"/>
      <c r="O6" s="31"/>
      <c r="P6" s="31"/>
      <c r="Q6" s="31"/>
      <c r="R6" s="31"/>
      <c r="S6" s="31"/>
      <c r="T6" s="31"/>
      <c r="U6" s="31"/>
      <c r="V6" s="31"/>
      <c r="W6" s="31"/>
    </row>
    <row r="7" spans="1:23" ht="30" customHeight="1" thickBot="1" x14ac:dyDescent="0.3">
      <c r="B7" s="43" t="s">
        <v>101</v>
      </c>
      <c r="C7" s="59"/>
      <c r="D7" s="64" t="s">
        <v>110</v>
      </c>
      <c r="E7" s="31"/>
      <c r="F7" s="47" t="s">
        <v>102</v>
      </c>
      <c r="G7" s="66" t="s">
        <v>114</v>
      </c>
      <c r="I7" s="31"/>
      <c r="J7" s="31"/>
      <c r="K7" s="31"/>
      <c r="L7" s="31"/>
      <c r="M7" s="31"/>
      <c r="N7" s="31"/>
      <c r="O7" s="31"/>
      <c r="P7" s="31"/>
      <c r="Q7" s="31"/>
      <c r="R7" s="31"/>
      <c r="S7" s="31"/>
      <c r="T7" s="31"/>
      <c r="U7" s="31"/>
      <c r="V7" s="31"/>
      <c r="W7" s="31"/>
    </row>
    <row r="8" spans="1:23" ht="30" customHeight="1" x14ac:dyDescent="0.25">
      <c r="B8" s="43" t="s">
        <v>81</v>
      </c>
      <c r="C8" s="59"/>
      <c r="D8" s="63" t="s">
        <v>112</v>
      </c>
      <c r="E8" s="31"/>
      <c r="I8" s="31"/>
      <c r="J8" s="31"/>
      <c r="K8" s="31"/>
      <c r="L8" s="31"/>
      <c r="M8" s="31"/>
      <c r="N8" s="31"/>
      <c r="O8" s="31"/>
      <c r="P8" s="31"/>
      <c r="Q8" s="31"/>
      <c r="R8" s="31"/>
      <c r="S8" s="31"/>
      <c r="T8" s="31"/>
      <c r="U8" s="31"/>
      <c r="V8" s="31"/>
      <c r="W8" s="31"/>
    </row>
    <row r="9" spans="1:23" ht="30" customHeight="1" x14ac:dyDescent="0.25">
      <c r="B9" s="43" t="s">
        <v>82</v>
      </c>
      <c r="C9" s="59"/>
      <c r="D9" s="63" t="s">
        <v>112</v>
      </c>
      <c r="E9" s="31"/>
      <c r="I9" s="31"/>
      <c r="J9" s="31"/>
      <c r="K9" s="31"/>
      <c r="L9" s="31"/>
      <c r="M9" s="31"/>
      <c r="N9" s="31"/>
      <c r="O9" s="31"/>
      <c r="P9" s="31"/>
      <c r="Q9" s="31"/>
      <c r="R9" s="31"/>
      <c r="S9" s="31"/>
      <c r="T9" s="31"/>
      <c r="U9" s="31"/>
      <c r="V9" s="31"/>
      <c r="W9" s="31"/>
    </row>
    <row r="10" spans="1:23" ht="30" customHeight="1" x14ac:dyDescent="0.25">
      <c r="B10" s="43" t="s">
        <v>83</v>
      </c>
      <c r="C10" s="59"/>
      <c r="D10" s="63" t="s">
        <v>112</v>
      </c>
      <c r="E10" s="31"/>
      <c r="F10" s="31"/>
      <c r="G10" s="31"/>
      <c r="H10" s="31"/>
      <c r="I10" s="31"/>
      <c r="J10" s="31"/>
      <c r="K10" s="31"/>
      <c r="L10" s="31"/>
      <c r="M10" s="31"/>
      <c r="N10" s="31"/>
      <c r="O10" s="31"/>
      <c r="P10" s="31"/>
      <c r="Q10" s="31"/>
      <c r="R10" s="31"/>
      <c r="S10" s="31"/>
      <c r="T10" s="31"/>
      <c r="U10" s="31"/>
      <c r="V10" s="31"/>
      <c r="W10" s="31"/>
    </row>
    <row r="11" spans="1:23" ht="30" customHeight="1" x14ac:dyDescent="0.25">
      <c r="B11" s="43" t="s">
        <v>84</v>
      </c>
      <c r="C11" s="59"/>
      <c r="D11" s="63" t="s">
        <v>113</v>
      </c>
      <c r="E11" s="31"/>
      <c r="F11" s="31"/>
      <c r="G11" s="31"/>
      <c r="H11" s="31"/>
      <c r="I11" s="31"/>
      <c r="J11" s="31"/>
      <c r="K11" s="31"/>
      <c r="L11" s="31"/>
      <c r="M11" s="31"/>
      <c r="N11" s="31"/>
      <c r="O11" s="31"/>
      <c r="P11" s="31"/>
      <c r="Q11" s="31"/>
      <c r="R11" s="31"/>
      <c r="S11" s="31"/>
      <c r="T11" s="31"/>
      <c r="U11" s="31"/>
      <c r="V11" s="31"/>
      <c r="W11" s="31"/>
    </row>
    <row r="12" spans="1:23" ht="30" customHeight="1" thickBot="1" x14ac:dyDescent="0.3">
      <c r="B12" s="48" t="s">
        <v>103</v>
      </c>
      <c r="C12" s="59"/>
      <c r="D12" s="63" t="s">
        <v>112</v>
      </c>
      <c r="E12" s="31"/>
      <c r="F12" s="31"/>
      <c r="G12" s="31"/>
      <c r="H12" s="31"/>
      <c r="I12" s="31"/>
      <c r="J12" s="31"/>
      <c r="K12" s="31"/>
      <c r="L12" s="31"/>
      <c r="M12" s="31"/>
      <c r="N12" s="31"/>
      <c r="O12" s="31"/>
      <c r="P12" s="31"/>
      <c r="Q12" s="31"/>
      <c r="R12" s="31"/>
      <c r="S12" s="31"/>
      <c r="T12" s="31"/>
      <c r="U12" s="31"/>
      <c r="V12" s="31"/>
      <c r="W12" s="31"/>
    </row>
    <row r="13" spans="1:23" ht="15.75" thickBot="1" x14ac:dyDescent="0.3">
      <c r="B13" s="31"/>
      <c r="C13" s="31"/>
      <c r="D13" s="31"/>
      <c r="E13" s="31"/>
      <c r="F13" s="31"/>
      <c r="G13" s="31"/>
      <c r="H13" s="31"/>
      <c r="I13" s="31"/>
      <c r="J13" s="31"/>
      <c r="K13" s="31"/>
      <c r="L13" s="31"/>
      <c r="M13" s="31"/>
      <c r="N13" s="31"/>
      <c r="O13" s="31"/>
      <c r="P13" s="31"/>
      <c r="Q13" s="31"/>
      <c r="R13" s="31"/>
      <c r="S13" s="31"/>
      <c r="T13" s="31"/>
      <c r="U13" s="31"/>
      <c r="V13" s="31"/>
      <c r="W13" s="31"/>
    </row>
    <row r="14" spans="1:23" ht="45.75" customHeight="1" x14ac:dyDescent="0.25">
      <c r="B14" s="68" t="s">
        <v>104</v>
      </c>
      <c r="C14" s="69"/>
      <c r="D14" s="70"/>
      <c r="H14" s="73"/>
      <c r="I14" s="73"/>
    </row>
    <row r="15" spans="1:23" ht="119.25" customHeight="1" x14ac:dyDescent="0.25">
      <c r="A15" s="49"/>
      <c r="B15" s="50" t="s">
        <v>105</v>
      </c>
      <c r="C15" s="51" t="s">
        <v>79</v>
      </c>
      <c r="D15" s="52" t="s">
        <v>106</v>
      </c>
      <c r="H15" s="53"/>
      <c r="I15" s="53"/>
    </row>
    <row r="16" spans="1:23" ht="30" customHeight="1" x14ac:dyDescent="0.25">
      <c r="B16" s="43" t="s">
        <v>1</v>
      </c>
      <c r="C16" s="59"/>
      <c r="D16" s="63" t="s">
        <v>113</v>
      </c>
      <c r="H16" s="54"/>
    </row>
    <row r="17" spans="2:8" ht="57" customHeight="1" x14ac:dyDescent="0.25">
      <c r="B17" s="43" t="s">
        <v>80</v>
      </c>
      <c r="C17" s="60"/>
      <c r="D17" s="62" t="s">
        <v>108</v>
      </c>
      <c r="H17" s="54"/>
    </row>
    <row r="18" spans="2:8" ht="30" customHeight="1" thickBot="1" x14ac:dyDescent="0.3">
      <c r="B18" s="55" t="s">
        <v>107</v>
      </c>
      <c r="C18" s="56"/>
      <c r="D18" s="57"/>
      <c r="H18" s="54"/>
    </row>
    <row r="19" spans="2:8" x14ac:dyDescent="0.25">
      <c r="H19" s="54"/>
    </row>
    <row r="20" spans="2:8" x14ac:dyDescent="0.25">
      <c r="B20" s="58" t="s">
        <v>88</v>
      </c>
      <c r="C20" s="58"/>
      <c r="D20" s="31"/>
    </row>
    <row r="21" spans="2:8" x14ac:dyDescent="0.25">
      <c r="B21" s="59"/>
      <c r="C21" s="46" t="s">
        <v>85</v>
      </c>
      <c r="D21" s="31"/>
    </row>
    <row r="22" spans="2:8" x14ac:dyDescent="0.25">
      <c r="B22" s="60"/>
      <c r="C22" s="46" t="s">
        <v>86</v>
      </c>
    </row>
    <row r="23" spans="2:8" x14ac:dyDescent="0.25">
      <c r="B23" s="61"/>
      <c r="C23" s="46" t="s">
        <v>87</v>
      </c>
    </row>
  </sheetData>
  <mergeCells count="4">
    <mergeCell ref="B2:D2"/>
    <mergeCell ref="F2:G2"/>
    <mergeCell ref="B14:D14"/>
    <mergeCell ref="H14:I14"/>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Analysis</vt:lpstr>
      <vt:lpstr>Narrative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Carter Tanya</dc:creator>
  <cp:lastModifiedBy>COGHLAN, Lucy (EAST LONDON NHS FOUNDATION TRUST)</cp:lastModifiedBy>
  <cp:lastPrinted>2016-12-21T11:11:43Z</cp:lastPrinted>
  <dcterms:created xsi:type="dcterms:W3CDTF">2016-12-21T11:07:01Z</dcterms:created>
  <dcterms:modified xsi:type="dcterms:W3CDTF">2024-04-15T11:58:51Z</dcterms:modified>
</cp:coreProperties>
</file>