
<file path=[Content_Types].xml><?xml version="1.0" encoding="utf-8"?>
<Types xmlns="http://schemas.openxmlformats.org/package/2006/content-types">
  <Default Extension="bin" ContentType="application/vnd.openxmlformats-officedocument.spreadsheetml.printerSettings"/>
  <Default Extension="png" ContentType="image/png"/>
  <Default Extension="xlsm" ContentType="application/vnd.ms-excel.sheet.macroEnabled.12"/>
  <Default Extension="emf" ContentType="image/x-emf"/>
  <Default Extension="rels" ContentType="application/vnd.openxmlformats-package.relationships+xml"/>
  <Default Extension="xml" ContentType="application/xml"/>
  <Default Extension="docx" ContentType="application/vnd.openxmlformats-officedocument.wordprocessingml.document"/>
  <Default Extension="wdp" ContentType="image/vnd.ms-photo"/>
  <Default Extension="vml" ContentType="application/vnd.openxmlformats-officedocument.vmlDrawing"/>
  <Default Extension="doc" ContentType="application/msword"/>
  <Default Extension="xlsx" ContentType="application/vnd.openxmlformats-officedocument.spreadsheetml.sheet"/>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charts/chart1.xml" ContentType="application/vnd.openxmlformats-officedocument.drawingml.chart+xml"/>
  <Override PartName="/xl/charts/chart2.xml" ContentType="application/vnd.openxmlformats-officedocument.drawingml.chart+xml"/>
  <Override PartName="/xl/drawings/drawing2.xml" ContentType="application/vnd.openxmlformats-officedocument.drawing+xml"/>
  <Override PartName="/xl/embeddings/oleObject8.bin" ContentType="application/vnd.openxmlformats-officedocument.oleObject"/>
  <Override PartName="/xl/embeddings/oleObject9.bin" ContentType="application/vnd.openxmlformats-officedocument.oleObject"/>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docMetadata/LabelInfo.xml" ContentType="application/vnd.ms-office.classificationlabel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5" Type="http://schemas.microsoft.com/office/2020/02/relationships/classificationlabels" Target="docMetadata/LabelInfo.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checkCompatibility="1" defaultThemeVersion="124226"/>
  <mc:AlternateContent xmlns:mc="http://schemas.openxmlformats.org/markup-compatibility/2006">
    <mc:Choice Requires="x15">
      <x15ac:absPath xmlns:x15ac="http://schemas.microsoft.com/office/spreadsheetml/2010/11/ac" url="C:\Users\uddink\OneDrive - NHS\2024-2025 Reporting\Central Returns\MH - Commissioner Reports - NHSE\Quarter 1\Performance Report\"/>
    </mc:Choice>
  </mc:AlternateContent>
  <bookViews>
    <workbookView xWindow="-105" yWindow="-105" windowWidth="19425" windowHeight="10425" tabRatio="867" activeTab="2"/>
  </bookViews>
  <sheets>
    <sheet name="Contents" sheetId="17" r:id="rId1"/>
    <sheet name=" Guidance " sheetId="13" r:id="rId2"/>
    <sheet name="S6A11_Contract_Reporting" sheetId="19" r:id="rId3"/>
    <sheet name="Arrows" sheetId="23" state="hidden" r:id="rId4"/>
    <sheet name="Complaints &amp; Compliments" sheetId="14" r:id="rId5"/>
    <sheet name="National Screening" sheetId="18" r:id="rId6"/>
    <sheet name="Safer Staffing" sheetId="20" r:id="rId7"/>
    <sheet name="Safer Staffing Report" sheetId="11" r:id="rId8"/>
    <sheet name="DQIPs Monitoring Sheet" sheetId="22" r:id="rId9"/>
    <sheet name="Validation" sheetId="12" state="hidden" r:id="rId10"/>
  </sheets>
  <externalReferences>
    <externalReference r:id="rId11"/>
    <externalReference r:id="rId12"/>
    <externalReference r:id="rId13"/>
    <externalReference r:id="rId14"/>
  </externalReferences>
  <definedNames>
    <definedName name="_Hlk27131398" localSheetId="1">' Guidance '!#REF!</definedName>
    <definedName name="From_Date">'[1]Referrals Summary'!$D$1</definedName>
    <definedName name="_xlnm.Print_Area" localSheetId="1">' Guidance '!$A$1:$I$102</definedName>
    <definedName name="_xlnm.Print_Area" localSheetId="4">'Complaints &amp; Compliments'!$A$1:$K$26</definedName>
    <definedName name="_xlnm.Print_Area" localSheetId="2">S6A11_Contract_Reporting!$A$1:$Y$71</definedName>
    <definedName name="_xlnm.Print_Titles" localSheetId="2">S6A11_Contract_Reporting!$1:$3</definedName>
    <definedName name="s" localSheetId="2">#REF!</definedName>
    <definedName name="s">#REF!</definedName>
    <definedName name="source_date" localSheetId="2">#REF!</definedName>
    <definedName name="source_date">#REF!</definedName>
    <definedName name="Tick">'[2]DCIS Info Dashboards'!$W$1</definedName>
    <definedName name="To_Date">'[1]Referrals Summary'!$F$1</definedName>
    <definedName name="Total" localSheetId="2">#REF!</definedName>
    <definedName name="Total">#REF!</definedName>
    <definedName name="y">'[3]OPMHS DTOC Monitoring'!$O$4:$O$5</definedName>
    <definedName name="Yes">#REF!</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55" i="19" l="1"/>
  <c r="F55" i="19"/>
  <c r="G55" i="19"/>
  <c r="G42" i="19" l="1"/>
  <c r="F42" i="19"/>
  <c r="E42" i="19"/>
  <c r="F37" i="19" l="1"/>
  <c r="G37" i="19"/>
  <c r="E37" i="19"/>
  <c r="G33" i="19"/>
  <c r="F33" i="19"/>
  <c r="E33" i="19"/>
  <c r="F12" i="20" l="1"/>
  <c r="F10" i="20"/>
  <c r="F15" i="20"/>
  <c r="F13" i="20"/>
  <c r="F16" i="20"/>
  <c r="F17" i="20"/>
  <c r="C19" i="20"/>
  <c r="B19" i="20"/>
  <c r="D18" i="20"/>
  <c r="D17" i="20"/>
  <c r="D16" i="20"/>
  <c r="D15" i="20"/>
  <c r="D14" i="20"/>
  <c r="D13" i="20"/>
  <c r="D12" i="20"/>
  <c r="D11" i="20"/>
  <c r="D10" i="20"/>
  <c r="D19" i="20" l="1"/>
  <c r="D29" i="20"/>
  <c r="D27" i="20"/>
  <c r="D28" i="20"/>
  <c r="C29" i="20"/>
  <c r="C27" i="20"/>
  <c r="C28" i="20"/>
  <c r="B29" i="20"/>
  <c r="B27" i="20"/>
  <c r="B28" i="20"/>
  <c r="Y24" i="19" l="1"/>
  <c r="Q32" i="19"/>
  <c r="Y21" i="19"/>
  <c r="Y19" i="19"/>
  <c r="Y8" i="19"/>
  <c r="Y9" i="19"/>
  <c r="Y10" i="19"/>
  <c r="Y11" i="19"/>
  <c r="Y12" i="19"/>
  <c r="S8" i="19"/>
  <c r="S6" i="19"/>
  <c r="S5" i="19"/>
  <c r="Q6" i="19"/>
  <c r="Q5" i="19"/>
  <c r="Q42" i="19"/>
  <c r="S42" i="19"/>
  <c r="Q45" i="19"/>
  <c r="S45" i="19"/>
  <c r="Q55" i="19"/>
  <c r="S55" i="19"/>
  <c r="W30" i="19"/>
  <c r="W31" i="19"/>
  <c r="W32" i="19"/>
  <c r="W29" i="19"/>
  <c r="U30" i="19"/>
  <c r="U31" i="19"/>
  <c r="U32" i="19"/>
  <c r="U29" i="19"/>
  <c r="S30" i="19"/>
  <c r="S31" i="19"/>
  <c r="S32" i="19"/>
  <c r="S29" i="19"/>
  <c r="Q30" i="19"/>
  <c r="Q31" i="19"/>
  <c r="Q29" i="19"/>
  <c r="U44" i="19"/>
  <c r="U45" i="19"/>
  <c r="Q33" i="19"/>
  <c r="S33" i="19"/>
  <c r="S11" i="19"/>
  <c r="Q18" i="19"/>
  <c r="S18" i="19"/>
  <c r="X29" i="19" l="1" a="1"/>
  <c r="X29" i="19" s="1"/>
  <c r="X32" i="19" a="1"/>
  <c r="X32" i="19" s="1"/>
  <c r="X31" i="19" a="1"/>
  <c r="X31" i="19" s="1"/>
  <c r="T6" i="19" a="1"/>
  <c r="X30" i="19" a="1"/>
  <c r="T5" i="19" a="1"/>
  <c r="T18" i="19" a="1"/>
  <c r="T18" i="19" l="1"/>
  <c r="T5" i="19"/>
  <c r="X30" i="19"/>
  <c r="T6" i="19"/>
  <c r="W95" i="19"/>
  <c r="U95" i="19"/>
  <c r="S95" i="19"/>
  <c r="Q95" i="19"/>
  <c r="Y95" i="19" s="1"/>
  <c r="W94" i="19"/>
  <c r="U94" i="19"/>
  <c r="S94" i="19"/>
  <c r="Q94" i="19"/>
  <c r="W93" i="19"/>
  <c r="U93" i="19"/>
  <c r="S93" i="19"/>
  <c r="Q93" i="19"/>
  <c r="W92" i="19"/>
  <c r="U92" i="19"/>
  <c r="S92" i="19"/>
  <c r="Q92" i="19"/>
  <c r="Y91" i="19"/>
  <c r="W91" i="19"/>
  <c r="U91" i="19"/>
  <c r="S91" i="19"/>
  <c r="Q91" i="19"/>
  <c r="Y90" i="19"/>
  <c r="W90" i="19"/>
  <c r="U90" i="19"/>
  <c r="S90" i="19"/>
  <c r="Q90" i="19"/>
  <c r="Y89" i="19"/>
  <c r="W89" i="19"/>
  <c r="U89" i="19"/>
  <c r="S89" i="19"/>
  <c r="Q89" i="19"/>
  <c r="Y88" i="19"/>
  <c r="W88" i="19"/>
  <c r="U88" i="19"/>
  <c r="S88" i="19"/>
  <c r="Q88" i="19"/>
  <c r="Y87" i="19"/>
  <c r="W87" i="19"/>
  <c r="U87" i="19"/>
  <c r="S87" i="19"/>
  <c r="Q87" i="19"/>
  <c r="P86" i="19"/>
  <c r="O86" i="19"/>
  <c r="N86" i="19"/>
  <c r="M86" i="19"/>
  <c r="L86" i="19"/>
  <c r="K86" i="19"/>
  <c r="J86" i="19"/>
  <c r="I86" i="19"/>
  <c r="H86" i="19"/>
  <c r="G86" i="19"/>
  <c r="F86" i="19"/>
  <c r="E86" i="19"/>
  <c r="Y93" i="19" l="1"/>
  <c r="Y94" i="19"/>
  <c r="S86" i="19"/>
  <c r="W86" i="19"/>
  <c r="Y86" i="19"/>
  <c r="U86" i="19"/>
  <c r="Y92" i="19"/>
  <c r="Q86" i="19"/>
  <c r="W24" i="19" l="1"/>
  <c r="U24" i="19"/>
  <c r="S24" i="19"/>
  <c r="Q24" i="19"/>
  <c r="X24" i="19" l="1" a="1"/>
  <c r="X24" i="19" s="1"/>
  <c r="C4" i="22"/>
  <c r="B4" i="22"/>
  <c r="V24" i="19" a="1"/>
  <c r="T24" i="19" a="1"/>
  <c r="V24" i="19" l="1"/>
  <c r="T24" i="19"/>
  <c r="W51" i="19" l="1"/>
  <c r="U51" i="19"/>
  <c r="S51" i="19"/>
  <c r="Q51" i="19"/>
  <c r="Y51" i="19"/>
  <c r="Q50" i="19"/>
  <c r="W50" i="19"/>
  <c r="U50" i="19"/>
  <c r="S50" i="19"/>
  <c r="W45" i="19"/>
  <c r="X45" i="19" s="1" a="1"/>
  <c r="W44" i="19"/>
  <c r="X44" i="19" s="1" a="1"/>
  <c r="S44" i="19"/>
  <c r="V44" i="19" s="1" a="1"/>
  <c r="U33" i="19"/>
  <c r="V33" i="19" s="1" a="1"/>
  <c r="W33" i="19"/>
  <c r="W9" i="19"/>
  <c r="U9" i="19"/>
  <c r="S9" i="19"/>
  <c r="Q9" i="19"/>
  <c r="W18" i="19"/>
  <c r="U18" i="19"/>
  <c r="V18" i="19" s="1" a="1"/>
  <c r="W21" i="19"/>
  <c r="U21" i="19"/>
  <c r="S21" i="19"/>
  <c r="Q21" i="19"/>
  <c r="T33" i="19" a="1"/>
  <c r="V51" i="19" l="1" a="1"/>
  <c r="V51" i="19" s="1"/>
  <c r="T51" i="19" a="1"/>
  <c r="T51" i="19" s="1"/>
  <c r="X51" i="19" a="1"/>
  <c r="X51" i="19" s="1"/>
  <c r="X9" i="19" a="1"/>
  <c r="X9" i="19" s="1"/>
  <c r="V50" i="19" a="1"/>
  <c r="V50" i="19" s="1"/>
  <c r="X18" i="19" a="1"/>
  <c r="X18" i="19" s="1"/>
  <c r="X33" i="19" a="1"/>
  <c r="X33" i="19" s="1"/>
  <c r="X50" i="19" a="1"/>
  <c r="X50" i="19" s="1"/>
  <c r="X21" i="19" a="1"/>
  <c r="X21" i="19" s="1"/>
  <c r="X45" i="19"/>
  <c r="X44" i="19"/>
  <c r="V18" i="19"/>
  <c r="V44" i="19"/>
  <c r="T33" i="19"/>
  <c r="V33" i="19"/>
  <c r="U42" i="19"/>
  <c r="V45" i="19" a="1"/>
  <c r="V21" i="19" a="1"/>
  <c r="T9" i="19" a="1"/>
  <c r="T50" i="19" a="1"/>
  <c r="V9" i="19" a="1"/>
  <c r="T21" i="19" a="1"/>
  <c r="V32" i="19" a="1"/>
  <c r="T44" i="19" a="1"/>
  <c r="T32" i="19" a="1"/>
  <c r="T45" i="19" a="1"/>
  <c r="T45" i="19" l="1"/>
  <c r="T32" i="19"/>
  <c r="T44" i="19"/>
  <c r="V32" i="19"/>
  <c r="T21" i="19"/>
  <c r="V9" i="19"/>
  <c r="T50" i="19"/>
  <c r="T9" i="19"/>
  <c r="V21" i="19"/>
  <c r="V45" i="19"/>
  <c r="Y50" i="19"/>
  <c r="V30" i="19" a="1"/>
  <c r="V31" i="19" a="1"/>
  <c r="V31" i="19" l="1"/>
  <c r="V30" i="19"/>
  <c r="P70" i="19"/>
  <c r="O70" i="19"/>
  <c r="N70" i="19"/>
  <c r="M70" i="19"/>
  <c r="L70" i="19"/>
  <c r="K70" i="19"/>
  <c r="J70" i="19"/>
  <c r="I70" i="19"/>
  <c r="H70" i="19"/>
  <c r="G70" i="19"/>
  <c r="F70" i="19"/>
  <c r="E70" i="19"/>
  <c r="P67" i="19"/>
  <c r="O67" i="19"/>
  <c r="N67" i="19"/>
  <c r="M67" i="19"/>
  <c r="L67" i="19"/>
  <c r="K67" i="19"/>
  <c r="J67" i="19"/>
  <c r="I67" i="19"/>
  <c r="H67" i="19"/>
  <c r="G67" i="19"/>
  <c r="F67" i="19"/>
  <c r="E67" i="19"/>
  <c r="P64" i="19"/>
  <c r="O64" i="19"/>
  <c r="N64" i="19"/>
  <c r="M64" i="19"/>
  <c r="L64" i="19"/>
  <c r="K64" i="19"/>
  <c r="J64" i="19"/>
  <c r="I64" i="19"/>
  <c r="H64" i="19"/>
  <c r="G64" i="19"/>
  <c r="F64" i="19"/>
  <c r="E64" i="19"/>
  <c r="P61" i="19"/>
  <c r="O61" i="19"/>
  <c r="N61" i="19"/>
  <c r="M61" i="19"/>
  <c r="L61" i="19"/>
  <c r="K61" i="19"/>
  <c r="J61" i="19"/>
  <c r="I61" i="19"/>
  <c r="H61" i="19"/>
  <c r="G61" i="19"/>
  <c r="F61" i="19"/>
  <c r="E61" i="19"/>
  <c r="P58" i="19"/>
  <c r="O58" i="19"/>
  <c r="N58" i="19"/>
  <c r="M58" i="19"/>
  <c r="L58" i="19"/>
  <c r="K58" i="19"/>
  <c r="J58" i="19"/>
  <c r="I58" i="19"/>
  <c r="H58" i="19"/>
  <c r="G58" i="19"/>
  <c r="F58" i="19"/>
  <c r="E58" i="19"/>
  <c r="W19" i="19"/>
  <c r="U19" i="19"/>
  <c r="S19" i="19"/>
  <c r="Q19" i="19"/>
  <c r="Y18" i="19"/>
  <c r="W12" i="19"/>
  <c r="U12" i="19"/>
  <c r="S12" i="19"/>
  <c r="Q12" i="19"/>
  <c r="W11" i="19"/>
  <c r="U11" i="19"/>
  <c r="V11" i="19" s="1" a="1"/>
  <c r="Q11" i="19"/>
  <c r="T11" i="19" s="1" a="1"/>
  <c r="W10" i="19"/>
  <c r="U10" i="19"/>
  <c r="S10" i="19"/>
  <c r="Q10" i="19"/>
  <c r="W8" i="19"/>
  <c r="U8" i="19"/>
  <c r="Q8" i="19"/>
  <c r="T8" i="19" s="1" a="1"/>
  <c r="Y6" i="19"/>
  <c r="W6" i="19"/>
  <c r="U6" i="19"/>
  <c r="V6" i="19" s="1" a="1"/>
  <c r="Y5" i="19"/>
  <c r="W5" i="19"/>
  <c r="U5" i="19"/>
  <c r="V29" i="19" a="1"/>
  <c r="T31" i="19" a="1"/>
  <c r="T29" i="19" a="1"/>
  <c r="T30" i="19" a="1"/>
  <c r="X11" i="19" l="1" a="1"/>
  <c r="X11" i="19" s="1"/>
  <c r="X5" i="19" a="1"/>
  <c r="X5" i="19" s="1"/>
  <c r="X12" i="19" a="1"/>
  <c r="X12" i="19" s="1"/>
  <c r="X8" i="19" a="1"/>
  <c r="X8" i="19" s="1"/>
  <c r="X19" i="19" a="1"/>
  <c r="X19" i="19" s="1"/>
  <c r="X6" i="19" a="1"/>
  <c r="X6" i="19" s="1"/>
  <c r="X10" i="19" a="1"/>
  <c r="X10" i="19" s="1"/>
  <c r="V5" i="19" a="1"/>
  <c r="V5" i="19" s="1"/>
  <c r="T19" i="19" a="1"/>
  <c r="T19" i="19" s="1"/>
  <c r="T8" i="19"/>
  <c r="T11" i="19"/>
  <c r="V11" i="19"/>
  <c r="T29" i="19"/>
  <c r="T30" i="19"/>
  <c r="T31" i="19"/>
  <c r="V29" i="19"/>
  <c r="V6" i="19"/>
  <c r="W42" i="19"/>
  <c r="X42" i="19" s="1" a="1"/>
  <c r="U55" i="19"/>
  <c r="V55" i="19" s="1" a="1"/>
  <c r="Q58" i="19"/>
  <c r="U61" i="19"/>
  <c r="Q64" i="19"/>
  <c r="U67" i="19"/>
  <c r="Q70" i="19"/>
  <c r="W55" i="19"/>
  <c r="W61" i="19"/>
  <c r="W67" i="19"/>
  <c r="S37" i="19"/>
  <c r="S58" i="19"/>
  <c r="S64" i="19"/>
  <c r="S70" i="19"/>
  <c r="Q37" i="19"/>
  <c r="U37" i="19"/>
  <c r="U58" i="19"/>
  <c r="Q61" i="19"/>
  <c r="U64" i="19"/>
  <c r="Q67" i="19"/>
  <c r="U70" i="19"/>
  <c r="S61" i="19"/>
  <c r="S67" i="19"/>
  <c r="W37" i="19"/>
  <c r="W58" i="19"/>
  <c r="W64" i="19"/>
  <c r="W70" i="19"/>
  <c r="V10" i="19" a="1"/>
  <c r="V8" i="19" a="1"/>
  <c r="V19" i="19" a="1"/>
  <c r="T10" i="19" a="1"/>
  <c r="T12" i="19" a="1"/>
  <c r="V12" i="19" a="1"/>
  <c r="X37" i="19" l="1" a="1"/>
  <c r="X37" i="19" s="1"/>
  <c r="X58" i="19" a="1"/>
  <c r="X58" i="19" s="1"/>
  <c r="V61" i="19" a="1"/>
  <c r="V61" i="19" s="1"/>
  <c r="X70" i="19" a="1"/>
  <c r="X70" i="19" s="1"/>
  <c r="X64" i="19" a="1"/>
  <c r="X64" i="19" s="1"/>
  <c r="V58" i="19" a="1"/>
  <c r="V58" i="19" s="1"/>
  <c r="X55" i="19" a="1"/>
  <c r="X55" i="19" s="1"/>
  <c r="X61" i="19" a="1"/>
  <c r="X61" i="19" s="1"/>
  <c r="X67" i="19" a="1"/>
  <c r="X67" i="19" s="1"/>
  <c r="V70" i="19" a="1"/>
  <c r="V70" i="19" s="1"/>
  <c r="T64" i="19" a="1"/>
  <c r="T64" i="19" s="1"/>
  <c r="V64" i="19" a="1"/>
  <c r="V64" i="19" s="1"/>
  <c r="V67" i="19" a="1"/>
  <c r="V67" i="19" s="1"/>
  <c r="T70" i="19" a="1"/>
  <c r="T70" i="19" s="1"/>
  <c r="X42" i="19"/>
  <c r="V55" i="19"/>
  <c r="V12" i="19"/>
  <c r="T12" i="19"/>
  <c r="T10" i="19"/>
  <c r="V19" i="19"/>
  <c r="V8" i="19"/>
  <c r="V10" i="19"/>
  <c r="T61" i="19" a="1"/>
  <c r="V42" i="19" a="1"/>
  <c r="T58" i="19" a="1"/>
  <c r="T37" i="19" a="1"/>
  <c r="V37" i="19" a="1"/>
  <c r="T55" i="19" a="1"/>
  <c r="T42" i="19" a="1"/>
  <c r="T67" i="19" a="1"/>
  <c r="T67" i="19" l="1"/>
  <c r="T42" i="19"/>
  <c r="T55" i="19"/>
  <c r="V37" i="19"/>
  <c r="T37" i="19"/>
  <c r="T58" i="19"/>
  <c r="V42" i="19"/>
  <c r="T61" i="19"/>
</calcChain>
</file>

<file path=xl/metadata.xml><?xml version="1.0" encoding="utf-8"?>
<metadata xmlns="http://schemas.openxmlformats.org/spreadsheetml/2006/main">
  <metadataTypes count="1">
    <metadataType name="XLDAPR" minSupportedVersion="120000" copy="1" pasteAll="1" pasteValues="1" merge="1" splitFirst="1" rowColShift="1" clearFormats="1" clearComments="1" assign="1" coerce="1" cellMeta="1"/>
  </metadataTypes>
  <futureMetadata name="XLDAPR" count="1">
    <bk>
      <extLst>
        <ext xmlns:xda="http://schemas.microsoft.com/office/spreadsheetml/2017/dynamicarray"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<sst xmlns="http://schemas.openxmlformats.org/spreadsheetml/2006/main" count="728" uniqueCount="558">
  <si>
    <t>Title:</t>
  </si>
  <si>
    <t>Reporting QTR</t>
  </si>
  <si>
    <t>Submission Month</t>
  </si>
  <si>
    <t>Service Quality Performance Report (P)</t>
  </si>
  <si>
    <t>Date NLFC would have completed data processing (INTERNAL) and queries sent to provider</t>
  </si>
  <si>
    <t>Response to NLFC queries by provider (R)</t>
  </si>
  <si>
    <t>Report to:</t>
  </si>
  <si>
    <r>
      <rPr>
        <sz val="11"/>
        <rFont val="Calibri"/>
        <family val="2"/>
        <scheme val="minor"/>
      </rPr>
      <t>North London Forensic Collaborative</t>
    </r>
    <r>
      <rPr>
        <u/>
        <sz val="11"/>
        <color theme="10"/>
        <rFont val="Calibri"/>
        <family val="2"/>
        <scheme val="minor"/>
      </rPr>
      <t xml:space="preserve"> (beh-tr.nlfcdata@nhs.net</t>
    </r>
    <r>
      <rPr>
        <sz val="11"/>
        <rFont val="Calibri"/>
        <family val="2"/>
        <scheme val="minor"/>
      </rPr>
      <t>) and NHS England</t>
    </r>
  </si>
  <si>
    <t>Provider</t>
  </si>
  <si>
    <t>Hub</t>
  </si>
  <si>
    <t>Date :</t>
  </si>
  <si>
    <t>Purpose:</t>
  </si>
  <si>
    <t>Quarterly Contractual Reporting</t>
  </si>
  <si>
    <t>Sponsor:</t>
  </si>
  <si>
    <t>Author:</t>
  </si>
  <si>
    <t>S/N</t>
  </si>
  <si>
    <t>Contents</t>
  </si>
  <si>
    <t>Unless stated elsewhere in the Information Schedule all data flows used to support the commissioning process are required to be submitted by the contract monitoring submission deadline.</t>
  </si>
  <si>
    <t>Guidance</t>
  </si>
  <si>
    <t>* P: Primary submission; R: Refresh. The refresh submission is the last chance to amend data for the reporting period.</t>
  </si>
  <si>
    <t>S6A11 - Contract Reporting</t>
  </si>
  <si>
    <t>Complaints &amp; Compliments</t>
  </si>
  <si>
    <t>S6A14 - Incidents</t>
  </si>
  <si>
    <t>National Screening</t>
  </si>
  <si>
    <t>Safer Staffing</t>
  </si>
  <si>
    <t>Safer Staffing Report</t>
  </si>
  <si>
    <t>DQIPs Monitoring Sheet</t>
  </si>
  <si>
    <t>S6A11 Contract Reporting Guidance</t>
  </si>
  <si>
    <t>The tables below (Rows 9 - 117) provide guidance for adding data to the S6A11 Contract Reporting tab, Rows 3 - 89.  Methods of measurement and case studies should be embedded. Where significant outliers are adversely affecting metrics, please add comments with the details.</t>
  </si>
  <si>
    <t>S6A14 - below is the service category key for the incident tab and the NHSE guidance which provides a definition for STEIS notifiable incidents. Providers can replace the definitions within the incident tab for notifiable and non-notifable incidents if they do not align with local configuration</t>
  </si>
  <si>
    <t>Service Category Key</t>
  </si>
  <si>
    <t>Incidents Service Category</t>
  </si>
  <si>
    <t>Abbreviation</t>
  </si>
  <si>
    <t xml:space="preserve">Low Secure Male MI </t>
  </si>
  <si>
    <t>LSM-MI</t>
  </si>
  <si>
    <t>Medium Secure Male MI</t>
  </si>
  <si>
    <t>MSM-MI</t>
  </si>
  <si>
    <t>Forensic Outreach Service</t>
  </si>
  <si>
    <t>FOS</t>
  </si>
  <si>
    <t>Forensic Service Administration</t>
  </si>
  <si>
    <t>FSA</t>
  </si>
  <si>
    <t>Medium Secure Female MI</t>
  </si>
  <si>
    <t>MSF-MI</t>
  </si>
  <si>
    <t>Low Secure Female MI</t>
  </si>
  <si>
    <t>LSF-MI</t>
  </si>
  <si>
    <t>Medium Secure Male LD</t>
  </si>
  <si>
    <t>MSM-LD</t>
  </si>
  <si>
    <t>Low Secure Male LD</t>
  </si>
  <si>
    <t>LSM-LD</t>
  </si>
  <si>
    <t>Security</t>
  </si>
  <si>
    <t>Complaints &amp; Compliments Defitiniton Types</t>
  </si>
  <si>
    <t>Complaints Defitinitons</t>
  </si>
  <si>
    <t>Compliments Defintions</t>
  </si>
  <si>
    <t>Attitude of Staff</t>
  </si>
  <si>
    <t>Access to Service</t>
  </si>
  <si>
    <t>Clinical Treatment</t>
  </si>
  <si>
    <t>Appointment Delay/Cancellation</t>
  </si>
  <si>
    <t>Trust Premises</t>
  </si>
  <si>
    <t>Communication/Info to Patient</t>
  </si>
  <si>
    <t>Patients Dignity / Privacy</t>
  </si>
  <si>
    <t>Communication/Information</t>
  </si>
  <si>
    <t>Other/Still being Investigated</t>
  </si>
  <si>
    <t>Privacy and Dignity</t>
  </si>
  <si>
    <t>Other</t>
  </si>
  <si>
    <t>RAG Change Rating</t>
  </si>
  <si>
    <t>Change Icon</t>
  </si>
  <si>
    <t>Meaning</t>
  </si>
  <si>
    <t>NHSE NOTIFABLE INCIDENT GUIDANCE</t>
  </si>
  <si>
    <t>EPISODES</t>
  </si>
  <si>
    <t>GUIDANCE</t>
  </si>
  <si>
    <t>Escape</t>
  </si>
  <si>
    <t>A detained patient escapes from a unit/hospital if he or she unlawfully gains liberty by breaching the secure perimeter that is outside the wall, fence reception or declared boundary of that unit.</t>
  </si>
  <si>
    <t>Non- secure:</t>
  </si>
  <si>
    <t>Detained or informal patient where there are concerns about that individual leaves the hospital/service without staff intervention and or awareness</t>
  </si>
  <si>
    <t>Abscond involving force or weapons.</t>
  </si>
  <si>
    <t>Abscond where a patient unlawfully gains liberty during escorted leave of absence outside of the perimeter of the originating hospital by breaking away from the custody/supervision staff</t>
  </si>
  <si>
    <t>Hostage taking</t>
  </si>
  <si>
    <t>An individual/group is held by captor/s</t>
  </si>
  <si>
    <t>Serious sexual assault</t>
  </si>
  <si>
    <t>This may include an allegation of rape, where genital, oral or anal penetration by part of accused body or by an object using force and without the victim’s consent.</t>
  </si>
  <si>
    <t>Major concerted indiscipline</t>
  </si>
  <si>
    <t>A disturbance involving two or more patients resulting in violence, damage or destruction.</t>
  </si>
  <si>
    <t>Non-Secure:</t>
  </si>
  <si>
    <t>Patient barricades themselves and/or others to prevent staff from gaining access</t>
  </si>
  <si>
    <t>Roof top disturbance</t>
  </si>
  <si>
    <t>Detained or informal patients gaining access to roof area for any length of time</t>
  </si>
  <si>
    <t>Major fire</t>
  </si>
  <si>
    <t>Major fire leading to widespread loss of property or considerable spread of fire from source of ignition.</t>
  </si>
  <si>
    <t>Non -Secure:</t>
  </si>
  <si>
    <t>Any Fire that results in patients having to be evacuated from the inpatient setting.</t>
  </si>
  <si>
    <t>Major loss of service</t>
  </si>
  <si>
    <t>Unplanned loss of buildings or services or loss of service causing major disruption.</t>
  </si>
  <si>
    <t>Major key compromise</t>
  </si>
  <si>
    <t>The permanent or long-term compromise of any personally allocated or centrally controlled security key.</t>
  </si>
  <si>
    <t>Death</t>
  </si>
  <si>
    <t>Unexpected or expected</t>
  </si>
  <si>
    <t>Baby removed from a perinatal service</t>
  </si>
  <si>
    <t>A baby is taken without permission from the in pt service</t>
  </si>
  <si>
    <t xml:space="preserve">Barricade </t>
  </si>
  <si>
    <t>Abscond where harm ensues</t>
  </si>
  <si>
    <t>A patient unlawfully gains liberty during escorted leave of absence outside the perimeter of the originating unit/hospital by breaking away from the custody/supervision of staff.</t>
  </si>
  <si>
    <t>Informal patient on leave engages in behaviour that results in harm to self and/or others or significant property damage.</t>
  </si>
  <si>
    <t>Serious Fire</t>
  </si>
  <si>
    <t>Fire at any part of the hospital that causes serious damage</t>
  </si>
  <si>
    <t>Serious disruption to service</t>
  </si>
  <si>
    <t>The partial loss or significant restriction of buildings or services</t>
  </si>
  <si>
    <t>The partial loss or disruption to services/restriction of buildings</t>
  </si>
  <si>
    <t>Key making</t>
  </si>
  <si>
    <t>Evidence of attempts to make any type of key</t>
  </si>
  <si>
    <t>Attempted suicide</t>
  </si>
  <si>
    <t>An attempt which has been assessed by clinical staff as genuine by a patient to take their own life</t>
  </si>
  <si>
    <t>Serious self-harm where serious injury is sustained</t>
  </si>
  <si>
    <t>Where it has been assessed that there was not a deliberate attempt to commit suicide but where deliberate self-injury has been caused to the body requiring significant intervention or medical treatment</t>
  </si>
  <si>
    <t>Where deliberate self-harm has resulted in medical treatment.</t>
  </si>
  <si>
    <t>Serious assault</t>
  </si>
  <si>
    <t>Assault with weapon or attack where there is the clear potential to seriously injure or endanger life</t>
  </si>
  <si>
    <t>Serious accident or injury</t>
  </si>
  <si>
    <t>Any event that results in injury or ill health or harm</t>
  </si>
  <si>
    <t>Unexplained serious injury</t>
  </si>
  <si>
    <t>Serious injury to a patient which cannot be readily explained</t>
  </si>
  <si>
    <t>Weapon making where serious threat is posed</t>
  </si>
  <si>
    <t>The discovery of weapons or evidence of weapon manufacture where serious threat is posed.</t>
  </si>
  <si>
    <t>Security breach</t>
  </si>
  <si>
    <t>A serious failure of perimeter security or a failure of internal security where patient/s have taken advantage of that failure</t>
  </si>
  <si>
    <t>Serious allegations against staff where there is sufficient evidence to warrant investigation.</t>
  </si>
  <si>
    <t>Any serious allegation against staff related to their behaviour or care of patients where there is sufficient evidence to warrant investigation.</t>
  </si>
  <si>
    <t>Serious medication error</t>
  </si>
  <si>
    <t>Wrongful administration of medication which has a significant impact on the patient and has the potential either to do irreparable harm or to be life threatening</t>
  </si>
  <si>
    <t>Serious breach of confidentiality</t>
  </si>
  <si>
    <t>Breach of patient or organisational confidentiality</t>
  </si>
  <si>
    <t>Loss of data</t>
  </si>
  <si>
    <t>Loss of clinical and/or organisational information</t>
  </si>
  <si>
    <t>Serious or unexplained outbreaks of healthcare acquired infections</t>
  </si>
  <si>
    <t>Serious or unexplained hospital-acquired infection</t>
  </si>
  <si>
    <t>Abscond or Absent Without Official Leave (AWOL)</t>
  </si>
  <si>
    <t xml:space="preserve">·       Any abscond or absence without leave when that absence occurs over midnight on any day. </t>
  </si>
  <si>
    <t>·       Any abscond or absence that causes the Clinical Team significant concern</t>
  </si>
  <si>
    <t>Any unauthorised abscond or absence.</t>
  </si>
  <si>
    <t>Near Miss</t>
  </si>
  <si>
    <t>A near miss is defined as any incident where the contributory causes are serious and under different circumstances may have led to serious injury, major permanent harm or unexpected death without actual harm occurring.</t>
  </si>
  <si>
    <t>Contraband</t>
  </si>
  <si>
    <t xml:space="preserve">·       Any incident where illegal drugs/substances have been discovered and/or used on the unit. </t>
  </si>
  <si>
    <t xml:space="preserve">·       Any incident where ‘Legal Highs’ have been discovered and/or used on the unit. </t>
  </si>
  <si>
    <t>Periodic Submissions</t>
  </si>
  <si>
    <t>Staff Survey</t>
  </si>
  <si>
    <t>Annually</t>
  </si>
  <si>
    <t>Safeguarding Supervision Level 3 Training</t>
  </si>
  <si>
    <t>Q2 and Q4</t>
  </si>
  <si>
    <t>Workforce Race Equality Standard (WRES) Submission</t>
  </si>
  <si>
    <t>Annually  but update on action plan quarterly</t>
  </si>
  <si>
    <t>Workforce Disability Equality Standard (WDE) Submission</t>
  </si>
  <si>
    <t>Green Plan</t>
  </si>
  <si>
    <t>Annual update on the progress of plan</t>
  </si>
  <si>
    <t>Environmental Audit</t>
  </si>
  <si>
    <t>S6A-15 Local - Self Declaration</t>
  </si>
  <si>
    <t>Q1 and Q4 but at least annually</t>
  </si>
  <si>
    <t>Narrative Required for Tab S6A11 Contract reporting</t>
  </si>
  <si>
    <t>Row Locator</t>
  </si>
  <si>
    <t xml:space="preserve">Indicators </t>
  </si>
  <si>
    <t>Quality requirements</t>
  </si>
  <si>
    <t>Row 5</t>
  </si>
  <si>
    <t xml:space="preserve">Total Number of Patient Safety Incidents Investigations in month </t>
  </si>
  <si>
    <t>Provider to embed their local quality governance report covering the quarter or use the embedded template - See column V for  reporting requirements</t>
  </si>
  <si>
    <t>Row 6</t>
  </si>
  <si>
    <t xml:space="preserve">Total Number of Patient Safety Non Notifiable Incidents in month </t>
  </si>
  <si>
    <t>Row 7</t>
  </si>
  <si>
    <t xml:space="preserve">Lesson Learnt and Clinical Team Feedback from Incidents </t>
  </si>
  <si>
    <t>Row 8</t>
  </si>
  <si>
    <t xml:space="preserve">Total Number of Safeguarding/MHA Referrals in month </t>
  </si>
  <si>
    <t>Row 9</t>
  </si>
  <si>
    <t>Total Number of  Safeguarding referrals where staff is the alleged abuser</t>
  </si>
  <si>
    <t>Row 10</t>
  </si>
  <si>
    <t>Total Number of Prevent Duty Referrals in month</t>
  </si>
  <si>
    <t>Row 11</t>
  </si>
  <si>
    <t>Number of Never Events</t>
  </si>
  <si>
    <t>Row 13</t>
  </si>
  <si>
    <t>Service User Feedback/Experience</t>
  </si>
  <si>
    <t>Row 14</t>
  </si>
  <si>
    <t>Carer's Feedback/Experience</t>
  </si>
  <si>
    <t>Row 15</t>
  </si>
  <si>
    <t>Row 16</t>
  </si>
  <si>
    <t>Advocacy Reporting</t>
  </si>
  <si>
    <t xml:space="preserve">Rows 25 - 26 </t>
  </si>
  <si>
    <t>LQ1</t>
  </si>
  <si>
    <t>Rows 27 - 33</t>
  </si>
  <si>
    <t>LQ2</t>
  </si>
  <si>
    <t>Rows 34 - 36</t>
  </si>
  <si>
    <t>National Screening Indicator</t>
  </si>
  <si>
    <t>Use the National Screening tab to provide a breakdown of the respective screenings</t>
  </si>
  <si>
    <t>Rows 38 - 41</t>
  </si>
  <si>
    <t>Annual Health check for people with Learning Disabilities and Autism</t>
  </si>
  <si>
    <t>Rows 43 - 45</t>
  </si>
  <si>
    <t>LQ3</t>
  </si>
  <si>
    <t>Rows 46 - 49</t>
  </si>
  <si>
    <t>Safer Staffing and Staffing Establishment and Workforce Information</t>
  </si>
  <si>
    <t>Use the Safer Staffing tab to provide breakdown of staffing and staffing establishment including agency and bank use</t>
  </si>
  <si>
    <t>Row 50</t>
  </si>
  <si>
    <t>Number of shifts in month that staffing levels did not match planned establishment</t>
  </si>
  <si>
    <t>Row 51</t>
  </si>
  <si>
    <t>Number of shifts in month staffing skill mix did not match agreed establishment</t>
  </si>
  <si>
    <t>Row 71</t>
  </si>
  <si>
    <t>Percentage of staff trained to Level 3 Safeguarding Training who have received at least 6 monthly supervision</t>
  </si>
  <si>
    <t>Rows 72 - 73</t>
  </si>
  <si>
    <t>SSQD</t>
  </si>
  <si>
    <t>Provide narrative on all outliers or any areas for which the rating has generated negative alerts with clear actions to resolve by next quarter. Provide  provide narrative on any data quality issues identified</t>
  </si>
  <si>
    <t>Rows 79 - 80</t>
  </si>
  <si>
    <t>Service Environment Audit</t>
  </si>
  <si>
    <t>Embed bi-annual report of audit conducted of the service estate and environment</t>
  </si>
  <si>
    <t>Rows 81 -82</t>
  </si>
  <si>
    <t>Service Development Improvement Plans (SDIPs)</t>
  </si>
  <si>
    <t>Rows 85  91</t>
  </si>
  <si>
    <t>HCAI numbers of:
MRSA, CDIFF, ECOLI, MSSA, Outbreaks</t>
  </si>
  <si>
    <t>Include narrative in column V of the S6A11_Contract Reporting tab</t>
  </si>
  <si>
    <t>Providers are required to undertake a detailed review of staffing requirements at least annually. This requirement is as set out in the Safer Staffing Report tab.</t>
  </si>
  <si>
    <t>Category</t>
  </si>
  <si>
    <t>No</t>
  </si>
  <si>
    <t>KPI</t>
  </si>
  <si>
    <t>Target</t>
  </si>
  <si>
    <t>Apr</t>
  </si>
  <si>
    <t>May</t>
  </si>
  <si>
    <t>Jun</t>
  </si>
  <si>
    <t>July</t>
  </si>
  <si>
    <t>Aug</t>
  </si>
  <si>
    <t>Sept</t>
  </si>
  <si>
    <t>Oct</t>
  </si>
  <si>
    <t>Nov</t>
  </si>
  <si>
    <t>Dec</t>
  </si>
  <si>
    <t>Jan</t>
  </si>
  <si>
    <t>Feb</t>
  </si>
  <si>
    <t>Mar</t>
  </si>
  <si>
    <t xml:space="preserve">Q1      </t>
  </si>
  <si>
    <t>Change</t>
  </si>
  <si>
    <t>Q2</t>
  </si>
  <si>
    <t>Q3</t>
  </si>
  <si>
    <t>Q4</t>
  </si>
  <si>
    <t>YTD</t>
  </si>
  <si>
    <t>Provider Additional Narratives / Reports</t>
  </si>
  <si>
    <t>Serious Incidents - Reportable / Non-Notifiable / Lessons Learnt / Clinical Quality Improvements</t>
  </si>
  <si>
    <t>All Services</t>
  </si>
  <si>
    <t>-</t>
  </si>
  <si>
    <t xml:space="preserve"> Provider to embed their local quality governance report covering the quarter or use the embedded template to provide thematic analysis of Patient Safety Incidents Investigations (PSII) and Non Notifiable Incidents within the service including Lessons Learnt (include evidence of lessons learnt communication and feedback that correlates to reported quarter's incidents), Safeguarding Referrals, Prevent Duty Referrals, Never Events and updates on monitoring completion of actions identified from SIs.</t>
  </si>
  <si>
    <t>Non Notifiable Incidents (Episode Reporting)</t>
  </si>
  <si>
    <t xml:space="preserve"> -</t>
  </si>
  <si>
    <t xml:space="preserve">Provider to use embedded template to provide thematic analysis of incidents within the service including Lessons Learnt  (include evidence of lessons learnt communication and feedback that correlates to reported quarter's incidents), Safeguarding Referrals, Prevent Duty Referrals, Never Events and updates on monitoring completion of actions identified from SIs. </t>
  </si>
  <si>
    <t>Q1 
embed template</t>
  </si>
  <si>
    <t>Q2
embed up to 4 examples</t>
  </si>
  <si>
    <t>Q3
embed up to 4 examples</t>
  </si>
  <si>
    <t>Q4
embed up to 4 examples</t>
  </si>
  <si>
    <t>Total Number of Safeguarding/MHA Referrals in month (use incident tab for breakdown and outcomes)</t>
  </si>
  <si>
    <t>zero</t>
  </si>
  <si>
    <t>Numbers of Cancelled Access to Planned Leave as a result of service delivery issues e.g. lack of available staff</t>
  </si>
  <si>
    <t xml:space="preserve">Provide analysis of cancelled leaves, with summary of reasons for cancellation and actions taken to reschedule leave </t>
  </si>
  <si>
    <t xml:space="preserve">Service User Feedback/Experience </t>
  </si>
  <si>
    <t xml:space="preserve">Embed minutes from monthly Service User Forum </t>
  </si>
  <si>
    <t>Carers's Feedback/Experience</t>
  </si>
  <si>
    <t>Embed minutes from monthly Carers' Groups Meeting</t>
  </si>
  <si>
    <t>Staff Surveys</t>
  </si>
  <si>
    <t xml:space="preserve">Embed the annual report and action plan </t>
  </si>
  <si>
    <t>Embed quarterly Advocacy Report</t>
  </si>
  <si>
    <t>Complaints</t>
  </si>
  <si>
    <t>Number of Complaints Received Total</t>
  </si>
  <si>
    <t xml:space="preserve">
Please use complaints &amp; compliments tab to add summary reports for open/closed complaints/themes/mitigations/actions</t>
  </si>
  <si>
    <t>Complaints Resolved:</t>
  </si>
  <si>
    <t>Compliments</t>
  </si>
  <si>
    <t>Number of Compliments Received Total</t>
  </si>
  <si>
    <t>Please use the complaints &amp; compliments tab to add summary reports on compliments and embed examples of 'thank you' letters etc</t>
  </si>
  <si>
    <t>Case Management, Patient Issues/Site Visits</t>
  </si>
  <si>
    <t>All services</t>
  </si>
  <si>
    <t>Updates from Case Managers</t>
  </si>
  <si>
    <t>Case manager feedback at Quarterly meetings and embed copies of case manager annual service review report</t>
  </si>
  <si>
    <t>Number of inpatients in service at quarter end</t>
  </si>
  <si>
    <t>Pathway Progression - Individually Tailored</t>
  </si>
  <si>
    <t>All MH services</t>
  </si>
  <si>
    <t>Care plans reflect discharge pathway with an estimated discharge date and clear steps to discharge</t>
  </si>
  <si>
    <t xml:space="preserve">There is evidence at service level that all patients have individualised care plan and that all patients are offered to co-produce their care plan. Please provide 5 anonymised patient care plans that evidence a personalised (co-produced) plan for pathway progression </t>
  </si>
  <si>
    <t>Physical Health Improvement &amp; Maintenance Plans</t>
  </si>
  <si>
    <t xml:space="preserve">All MH services </t>
  </si>
  <si>
    <t xml:space="preserve">Care plans reflecting physical Health Improvement &amp; Maintenance Plans </t>
  </si>
  <si>
    <t>There is evidence at service level that all patients have individualised care plan and that all patients are offered to co-produce their care plan. Please provide 5 anonymised patient care plans that evidence a personalised (co-produced) plan for  physical Health Improvement &amp; Maintenance Plans</t>
  </si>
  <si>
    <t xml:space="preserve">Number of patients with BMI ≥30kg/m² </t>
  </si>
  <si>
    <t>Number of patients with HBA1c &gt; 42mmol/mol</t>
  </si>
  <si>
    <t xml:space="preserve">Number of patients recorded as smokers </t>
  </si>
  <si>
    <t>Number of patients who are actively using illicit substances</t>
  </si>
  <si>
    <t>% of patients aged 25 and over (excluding those with pre-existing Cardiovascular conditions) who have had a CVD risk assessment performed</t>
  </si>
  <si>
    <t>Total number of patients currently eligible for any screening programme.</t>
  </si>
  <si>
    <t>Please use the national screening tab to provide a breakdown of the respective screenings</t>
  </si>
  <si>
    <t>Total number of patients who have been offered the relevant screening within the recommended time period (1 year to once only).</t>
  </si>
  <si>
    <t xml:space="preserve">Total number of patients who have had the relevant screening within the recommended time period. </t>
  </si>
  <si>
    <t>% Compliance</t>
  </si>
  <si>
    <t>Record % calculated by total number of ELIGIBLE patients against ACTUAL number where screening has been enabled</t>
  </si>
  <si>
    <t>Annual Health Checks for people with Learning Disability and Autism (LDA)  Percentages per month</t>
  </si>
  <si>
    <t>LDA Services Only</t>
  </si>
  <si>
    <t>Total number of patients on Assuring Transformation Register</t>
  </si>
  <si>
    <r>
      <t>Insert narrative if target not met. Only complete for LDA services commissioned by NLFC.</t>
    </r>
    <r>
      <rPr>
        <b/>
        <sz val="11"/>
        <color rgb="FFFF0000"/>
        <rFont val="Arial"/>
        <family val="2"/>
      </rPr>
      <t xml:space="preserve"> </t>
    </r>
  </si>
  <si>
    <t>Number of patients who have had their physical health checks within the last 12 months (following MCA process)</t>
  </si>
  <si>
    <t>Number of patients who have been offered physical health checks but had declined within the last 12 months (following MCA process)</t>
  </si>
  <si>
    <t>Observations / Engagement</t>
  </si>
  <si>
    <t>All Specialised MH Services</t>
  </si>
  <si>
    <t xml:space="preserve">Number of patients on 1:1 or higher staff ratio </t>
  </si>
  <si>
    <t>Mean length of time on 1:1 or higher staff ratio</t>
  </si>
  <si>
    <t>Safer Staffing Audits and Staffing Establishment and Workforce Information including Agency and Bank Staff Percentages per month</t>
  </si>
  <si>
    <t>Safer Staffing and Staffing Establishment and Workforce Information including Agency and Bank Staff Percentages per month</t>
  </si>
  <si>
    <t>Please update the embedded template on a quarterly basis</t>
  </si>
  <si>
    <t>Please use the Safer Staffing tab to update on a quartely basis</t>
  </si>
  <si>
    <t>Provide narrative and action plans to address</t>
  </si>
  <si>
    <t>Staff Training</t>
  </si>
  <si>
    <t>Number of Eligible staff</t>
  </si>
  <si>
    <t>Insert Narrative if target not met</t>
  </si>
  <si>
    <t>Number of staff who have had an up to date appraisal within the last 12 months</t>
  </si>
  <si>
    <t>Clinical Supervision</t>
  </si>
  <si>
    <t>Number of Eligible Staff</t>
  </si>
  <si>
    <t>Number of eligible staff who have received clinical supervision as per Trust/organisation policy</t>
  </si>
  <si>
    <t>Number of staff requiring Statutory/Mandatory Training</t>
  </si>
  <si>
    <t xml:space="preserve">Number of staff who received Statutory/Mandatory training </t>
  </si>
  <si>
    <t>Safeguarding Training</t>
  </si>
  <si>
    <t xml:space="preserve">Number of staff requiring safeguarding vulnerable adults training </t>
  </si>
  <si>
    <t xml:space="preserve">Number of staff who received safeguarding vulnerable adults training </t>
  </si>
  <si>
    <t xml:space="preserve">Number of staff requiring safeguarding children training </t>
  </si>
  <si>
    <t xml:space="preserve">Number of staff who received safeguarding children training </t>
  </si>
  <si>
    <t xml:space="preserve">Number of staff requiring PREVENT Duty training </t>
  </si>
  <si>
    <t xml:space="preserve">Number of staff who received PREVENT Duty training </t>
  </si>
  <si>
    <r>
      <t xml:space="preserve">Safeguarding best practice is embedded through safeguarding supervision structures.  Level 3 Training - </t>
    </r>
    <r>
      <rPr>
        <b/>
        <i/>
        <sz val="11"/>
        <rFont val="Arial"/>
        <family val="2"/>
      </rPr>
      <t>Percentage of staff trained to Level 3 receiving at least 6 monthly supervision</t>
    </r>
  </si>
  <si>
    <t>Q2
Report</t>
  </si>
  <si>
    <t>Q4
Report</t>
  </si>
  <si>
    <t>RAG</t>
  </si>
  <si>
    <t>Provider to undertake audit and provide summary report in Q2 and Q4 to evidence the percentage of staff trained to Level 3 who have received Safeguarding Supervision including frequency of the supervision which should be at least 6 monthly.</t>
  </si>
  <si>
    <t>Specialised Services Quality Dashboard (SSQD)</t>
  </si>
  <si>
    <t>LQ5</t>
  </si>
  <si>
    <t>Provider may be asked by Commissioners to provide assurance and action plans addressing the outliers (red – 3 Standard deviations) and any areas for which the rating has been outlier (amber – 2 standard deviations for two consecutive periods in relation to the outputs from the Specialised Services Quality dashboards</t>
  </si>
  <si>
    <t>Dashboard flag / alarm indicator</t>
  </si>
  <si>
    <t>Quarter 1</t>
  </si>
  <si>
    <t>Quarter 2</t>
  </si>
  <si>
    <t>Quarter 3</t>
  </si>
  <si>
    <t>Quarter 4</t>
  </si>
  <si>
    <r>
      <rPr>
        <b/>
        <sz val="14"/>
        <rFont val="Arial"/>
        <family val="2"/>
      </rPr>
      <t>Provide quartely report identfying all outliers or any areas for which the rating has generated negative alerts with clear actions to resolve by next quarter.</t>
    </r>
    <r>
      <rPr>
        <b/>
        <sz val="14"/>
        <color rgb="FFFF0000"/>
        <rFont val="Arial"/>
        <family val="2"/>
      </rPr>
      <t xml:space="preserve">
</t>
    </r>
  </si>
  <si>
    <t>Quality Network (Royal College of Psychiatrists) Membership</t>
  </si>
  <si>
    <t>All Specialised MH services</t>
  </si>
  <si>
    <t>The provider will be a member of the appropriate Quality Network (Royal College of Psychiatrists) and participate in peer review processes, developing a quality improvement plan where appropriate</t>
  </si>
  <si>
    <t>QNED
Adult Eating Disorders</t>
  </si>
  <si>
    <t>QNIC
CYPMH</t>
  </si>
  <si>
    <t>QNFMHS
Adult Secure</t>
  </si>
  <si>
    <t>QNPMHS
Perinatal</t>
  </si>
  <si>
    <t>QNIMHSDP
Deaf Services</t>
  </si>
  <si>
    <t>(Pending) 
QNPDS
Personality Disorders</t>
  </si>
  <si>
    <t xml:space="preserve">The provider will share peer review reports and quality improvement plans (QIP) with the local quality and contract team.
Updates on the QIP will be provided quarterly thereafter until all actions are completed.                                                                                                                                                                                                                                                                                                             </t>
  </si>
  <si>
    <t>CQC Reports</t>
  </si>
  <si>
    <t>Latest CQC reports to be embedded</t>
  </si>
  <si>
    <t>Embed updated action plan/s</t>
  </si>
  <si>
    <t>Progress against achieving action plans</t>
  </si>
  <si>
    <t>Progress towards implementing actions against milestiones that have arisren following CQC inspection to be reported quarterly.</t>
  </si>
  <si>
    <t>Service Environmental Audits</t>
  </si>
  <si>
    <t>Local service environmental audits with patient and carer (where appropriate) input to promote quality environments that support high quality care.</t>
  </si>
  <si>
    <t xml:space="preserve">The provider demonstrates a robust audit process that reviews the quality of the environment, including patient (and carer) feedback aligned with the service specification on a bi-annual basis
This does not include annual PLACE assessments or ligature anchor point assessments
</t>
  </si>
  <si>
    <t>insert reports</t>
  </si>
  <si>
    <t>Service Development &amp; Improvement Plans - SDIP</t>
  </si>
  <si>
    <t>Report against performance of SDIP</t>
  </si>
  <si>
    <t>Details of SDIP to be inserted, including narrative to update on progress against plan.</t>
  </si>
  <si>
    <t>Q1
Embed progress report</t>
  </si>
  <si>
    <t>Q2
Embed progress report</t>
  </si>
  <si>
    <t>Q3
Embed progress report</t>
  </si>
  <si>
    <t>Q4
Embed progress report</t>
  </si>
  <si>
    <t>Data Quality Improvement Plans - DQIP</t>
  </si>
  <si>
    <t>Report against performance of DQIP</t>
  </si>
  <si>
    <t>Details of DQIP to be inserted, including narrative to update on progress against plan each quarter.</t>
  </si>
  <si>
    <t>National Requirements Reported Locally</t>
  </si>
  <si>
    <t>HCAI Numbers of:</t>
  </si>
  <si>
    <t>Insert summary report of events</t>
  </si>
  <si>
    <t>MRSA</t>
  </si>
  <si>
    <t>CDIFF</t>
  </si>
  <si>
    <t>ECOLI</t>
  </si>
  <si>
    <t>MSSA</t>
  </si>
  <si>
    <t>OUTBREAKS</t>
  </si>
  <si>
    <t>Duty of Candour - failure to notify</t>
  </si>
  <si>
    <t>&lt;0</t>
  </si>
  <si>
    <t>NHS Number - valid completion of field</t>
  </si>
  <si>
    <t>Ethnicity - as defined in MHSDS</t>
  </si>
  <si>
    <t>Aggregate Contract Monitoring (ACM) - Quality Scores</t>
  </si>
  <si>
    <t>Management and Escalation Of Key Risks in Specialised Services</t>
  </si>
  <si>
    <t>LQ6</t>
  </si>
  <si>
    <r>
      <rPr>
        <b/>
        <sz val="11"/>
        <rFont val="Arial"/>
        <family val="2"/>
      </rPr>
      <t>Risk Report</t>
    </r>
    <r>
      <rPr>
        <sz val="11"/>
        <rFont val="Arial"/>
        <family val="2"/>
      </rPr>
      <t xml:space="preserve">
Management and escalation to regional commissioners of key risks in Specialised Services</t>
    </r>
  </si>
  <si>
    <t xml:space="preserve">Quarterly summary of issue/s raised, action plans or nil return. </t>
  </si>
  <si>
    <t>Q1
Embed Summary Issue/s and action plan
or nil return</t>
  </si>
  <si>
    <t>Q2
Embed Summary Issue/s and action plan
or nil return</t>
  </si>
  <si>
    <t>Q3
Embed Summary Issue/s and action plan
or nil return</t>
  </si>
  <si>
    <t>Q4
Embed Summary Issue/s and action plan
or nil return</t>
  </si>
  <si>
    <t>Details of quarterly summary of issue/s raised, associated action plan or nil return. This should include narrative update on progress against plan each quarter.
Nil return means not applicable/no issues raised</t>
  </si>
  <si>
    <t>Management of Significant Issues/Themes Identified in Schedule 6 Reporting</t>
  </si>
  <si>
    <t>LQ7</t>
  </si>
  <si>
    <t>Addressing Significant Issues/Themes identified in any Schedule 6 reports e.g. in relation to complaints</t>
  </si>
  <si>
    <t>Quarterly reports reviewed and provider  may be requested to provide additional information and plans as  required then final Annual report with clear reference to Specialised Services
Nil return means not applicable/no issues/themes identified</t>
  </si>
  <si>
    <t>Audit and Quality Review for Specialised Services</t>
  </si>
  <si>
    <t>LQ8</t>
  </si>
  <si>
    <t xml:space="preserve">Audit and quality review for Specialised Services at the end of year 1
</t>
  </si>
  <si>
    <t>where there has been a significant or material change to a service. To include but not limited to -
newly established services, provider collaboratives, and networks; resumption of service after a pause; mergers of providers; acquisition of a provider, introduction of a sub-contract or hub and spoke model,  transfer of service to a new provider as part of the due diligence process; pathway changes; introduction of innovative technology; this will be locally determined.</t>
  </si>
  <si>
    <t>Q1
Embed first quarter progress report
or nil return</t>
  </si>
  <si>
    <t xml:space="preserve">Q4
Audit and quality review for Specialised Services at the end of year </t>
  </si>
  <si>
    <t>Develop and conduct an audit regarding agreed aspects of the service to include patient experience and outcomes:
Agree audit or quality review content with commissioner and agree timescales, to be amended locally based on new and/or changes to service delivery.
Where services are provided across different sites following a merger or acquisition, quality monitoring may be requested at site level and this will follow the contracting arrangements for the service.
Nil return means not applicable</t>
  </si>
  <si>
    <t xml:space="preserve"> Date Received</t>
  </si>
  <si>
    <t>Ward Name</t>
  </si>
  <si>
    <t xml:space="preserve"> Reference Number</t>
  </si>
  <si>
    <t xml:space="preserve"> Complaint Level</t>
  </si>
  <si>
    <t>Category Type</t>
  </si>
  <si>
    <t>Details</t>
  </si>
  <si>
    <t>Outcome</t>
  </si>
  <si>
    <t xml:space="preserve">Please embed summary report of open/closed complaints / themes / mitigation/actions and provide details of upheld/partially upheld </t>
  </si>
  <si>
    <t xml:space="preserve"> Compliments</t>
  </si>
  <si>
    <t>Please embed examples of "thank you" letters</t>
  </si>
  <si>
    <t>SCREENING TYPE</t>
  </si>
  <si>
    <t>QTR 1 (1 Apri)</t>
  </si>
  <si>
    <t>QTR 2 (1 July)</t>
  </si>
  <si>
    <t>QTR 3 (1 October)</t>
  </si>
  <si>
    <t>QTR 4 (1 January</t>
  </si>
  <si>
    <t xml:space="preserve">Provider Additional Narratives </t>
  </si>
  <si>
    <t>DIABETES</t>
  </si>
  <si>
    <t>How many patients in your service have diabetes?</t>
  </si>
  <si>
    <t>How many of your diabetic patients were offered eye screening in the last year?</t>
  </si>
  <si>
    <t>How many patients in your service had diabetic eye screening in the last year?</t>
  </si>
  <si>
    <t>CERVICAL</t>
  </si>
  <si>
    <t>How many women in your service are aged between 25 and 64?</t>
  </si>
  <si>
    <t>How many of these women were offered cervical screening in the last three years?</t>
  </si>
  <si>
    <t>How many of these women had cervical screening in the last three years?</t>
  </si>
  <si>
    <t>BREAST</t>
  </si>
  <si>
    <t>How many women in your service are aged between 50 and 70?</t>
  </si>
  <si>
    <t>How many of these women were offered breast screening in the last three years?</t>
  </si>
  <si>
    <t>How many of these women had breast screening in the last three years?</t>
  </si>
  <si>
    <t>BOWEL</t>
  </si>
  <si>
    <t>How many people in your service are aged 60-74?</t>
  </si>
  <si>
    <t>How many of these people were offered bowel cancer screening in the last two years?</t>
  </si>
  <si>
    <t>How many of these people had bowel cancer screening in the last two years?</t>
  </si>
  <si>
    <t>AAA</t>
  </si>
  <si>
    <t>How many men are 65 or over in your service?</t>
  </si>
  <si>
    <t>How many of these men have been offered AAA screening?</t>
  </si>
  <si>
    <t>How many of these men have had AAA screening?</t>
  </si>
  <si>
    <t>Learnng Disbaility Population</t>
  </si>
  <si>
    <t xml:space="preserve">NATIONAL SCREENING PROGRAMME ANALYSIS 2023/24 LEARNING DISABILITY AND/OR AUTISM </t>
  </si>
  <si>
    <t>Quarterly Safer Staffing and Staffing Establishment and Workforce Information including Monthly Agency and Bank Staff Percentages</t>
  </si>
  <si>
    <t>Please note the vacancy factor is calculated automatically in column D. Please input number of staff/vacancies in column B and C also add any narrative relevant to each particular roles recruitment/staffing in column H</t>
  </si>
  <si>
    <t>The roles below should be reported on. Any additional staffing groups specific to the unit (i.e. dietician) should be added in place of red text in column A</t>
  </si>
  <si>
    <t xml:space="preserve">% Bank (% based on full establishment) </t>
  </si>
  <si>
    <t xml:space="preserve">% agency (% based on full establishment) </t>
  </si>
  <si>
    <t>RMNs</t>
  </si>
  <si>
    <t>Occupational Therapist</t>
  </si>
  <si>
    <t>Psychologist</t>
  </si>
  <si>
    <t>Medical (Psychiatrist)</t>
  </si>
  <si>
    <t>Total</t>
  </si>
  <si>
    <t xml:space="preserve">Agency/Bank Usage – Staffing Summary – </t>
  </si>
  <si>
    <r>
      <t xml:space="preserve">Statistics should </t>
    </r>
    <r>
      <rPr>
        <b/>
        <u/>
        <sz val="12"/>
        <color theme="1"/>
        <rFont val="Arial"/>
        <family val="2"/>
      </rPr>
      <t>not</t>
    </r>
    <r>
      <rPr>
        <b/>
        <sz val="12"/>
        <color theme="1"/>
        <rFont val="Arial"/>
        <family val="2"/>
      </rPr>
      <t xml:space="preserve"> include staff employed to carry out Special Observations</t>
    </r>
  </si>
  <si>
    <t>Q1</t>
  </si>
  <si>
    <t xml:space="preserve">May </t>
  </si>
  <si>
    <t xml:space="preserve">Jul </t>
  </si>
  <si>
    <t xml:space="preserve">Aug </t>
  </si>
  <si>
    <t>Agency Useage as a % of Total Staffing</t>
  </si>
  <si>
    <t>Bank Useage as a % of Total Staffing</t>
  </si>
  <si>
    <t>Combined Total % of Bank/Agency</t>
  </si>
  <si>
    <t>Overtime Worked as a % of Total Staffing</t>
  </si>
  <si>
    <t>Service Name: xxxxxxxxxxxxx Safer Staffing Report</t>
  </si>
  <si>
    <t>Annual Establishment Review to be completed and reviewed by the Board</t>
  </si>
  <si>
    <t>N/A</t>
  </si>
  <si>
    <r>
      <t xml:space="preserve">Providers will be required to undertake a detailed review of staffing requirements </t>
    </r>
    <r>
      <rPr>
        <b/>
        <sz val="11"/>
        <color theme="1"/>
        <rFont val="Calibri"/>
        <family val="2"/>
        <scheme val="minor"/>
      </rPr>
      <t>at least annually</t>
    </r>
    <r>
      <rPr>
        <sz val="11"/>
        <color theme="1"/>
        <rFont val="Calibri"/>
        <family val="2"/>
        <scheme val="minor"/>
      </rPr>
      <t xml:space="preserve"> to ensure that the Provider remains able to meet the requirements set out in GC5.2</t>
    </r>
  </si>
  <si>
    <t>Annual staff audit to be completed and Reviewed at Q1 &amp; Q4</t>
  </si>
  <si>
    <t>Monthly Safer Staffing report - including actual staffing compared to planned staffing levels</t>
  </si>
  <si>
    <t>Staff establishment levels to be monitored on a shift-to-shift basis and manage implications and trends</t>
  </si>
  <si>
    <t>The provider will demonstrate the use of an evidenced-based decision making tool and skills mix review is implemented to ensure that correct staffing decisions are made to deliver high quality care</t>
  </si>
  <si>
    <t>Development of a staff culture of care barmometer to capture staff  views of resources to deliver quality care and support needed to do this.</t>
  </si>
  <si>
    <t>WTE staffing and skills mix must be in place with specs and planned to ensure all patients receied safer care and treatment at all times  Bank and agency must be kept to a minimum ( &gt;15%)</t>
  </si>
  <si>
    <t>Providers are required to submit information on statutory and mandatory training and appraisal/medical revalidation as this is an important element of ensuring an effective and well trained workforce</t>
  </si>
  <si>
    <t>SCHEDULE 6 – CONTRACT MANAGEMENT, REPORTING AND INFORMATION REQUIREMENTS - DQIPs</t>
  </si>
  <si>
    <t>ID number</t>
  </si>
  <si>
    <t>Status/level of compliance at original census date</t>
  </si>
  <si>
    <t>Q1 Update</t>
  </si>
  <si>
    <t>Q2 Update</t>
  </si>
  <si>
    <t>Q3 Update</t>
  </si>
  <si>
    <t>Q4 Update</t>
  </si>
  <si>
    <t>National DQIPs</t>
  </si>
  <si>
    <t>001</t>
  </si>
  <si>
    <t>Compliance with coding requirement within the Mental Health Services Data Set (MHSDS) for protected characteristics to ensure patients are accurately identifiable:
(Accomodation Type, Disability, Ethnic Category, Ex BAF Indicator, Gender, Gender ID Code, Gender Same at Birth, LAC Status, Maritial Status, Religion, Sexuality)</t>
  </si>
  <si>
    <t xml:space="preserve">Compliance with submission conformance to be achieved by end of Q1 2023_24.
</t>
  </si>
  <si>
    <r>
      <t>MHSDS Performance submission as of November 2022 data. Earlier period were used if data was not submitted for November 2022.</t>
    </r>
    <r>
      <rPr>
        <b/>
        <sz val="12"/>
        <color theme="1"/>
        <rFont val="Calibri"/>
        <family val="2"/>
        <scheme val="minor"/>
      </rPr>
      <t xml:space="preserve"> Target 80%</t>
    </r>
    <r>
      <rPr>
        <sz val="12"/>
        <color theme="1"/>
        <rFont val="Calibri"/>
        <family val="2"/>
        <scheme val="minor"/>
      </rPr>
      <t xml:space="preserve">
</t>
    </r>
    <r>
      <rPr>
        <b/>
        <sz val="12"/>
        <color theme="1"/>
        <rFont val="Calibri"/>
        <family val="2"/>
        <scheme val="minor"/>
      </rPr>
      <t>BEH - 29% CNWL - 61% Cygnet - 69% ELFT - 69%
NELFT - 56% PHE - 49% WLT - 50%</t>
    </r>
  </si>
  <si>
    <t>002</t>
  </si>
  <si>
    <t>Compliance regarding Proportion Valid &amp; Complete Data held within the MHSDS as published via the Data Quality Maturity Index (DQMI). 
Compliance with coding requirements within the MHSDS to ensure that patients can be allocated to provider collaborative footprints successfully</t>
  </si>
  <si>
    <t xml:space="preserve">Compliance with submission conformance to be achieved by end of Q2.
</t>
  </si>
  <si>
    <r>
      <rPr>
        <sz val="12"/>
        <color theme="1"/>
        <rFont val="Calibri"/>
        <family val="2"/>
        <scheme val="minor"/>
      </rPr>
      <t>MHSDS Performance submission of November 2022 data. Earlier periods were used if November 2022 was not submitted.</t>
    </r>
    <r>
      <rPr>
        <b/>
        <sz val="12"/>
        <color theme="1"/>
        <rFont val="Calibri"/>
        <family val="2"/>
        <scheme val="minor"/>
      </rPr>
      <t xml:space="preserve"> Target 90%.
Cygnet - 71% PHE - 77% </t>
    </r>
  </si>
  <si>
    <t>003</t>
  </si>
  <si>
    <t>Compliance with coding requirement within MHSDS for Restrictive Practices for all patients that experience an incident requiring a restrictive practice.  
(All providers who carry out restrictive interventions will be required to make a submission identifying number of incidence and type of restrictive interventions that have occurred)</t>
  </si>
  <si>
    <t xml:space="preserve">Compliance with submission conformance to be achieved by end of Q1 2023_24.
</t>
  </si>
  <si>
    <r>
      <t xml:space="preserve">As at Q3, Restrictive Practices are flowing through MHSDS apart from Chemical Restraint which is currently still being witheld.
An audit of all Chemical Restraint recorded on the IR1 system it taking place to ensure accurate recording. Once this is completed it is hoped that Chemical Restraint can start flowing through MSHDS
</t>
    </r>
    <r>
      <rPr>
        <b/>
        <sz val="12"/>
        <color theme="1"/>
        <rFont val="Calibri"/>
        <family val="2"/>
        <scheme val="minor"/>
      </rPr>
      <t>WLT - partial submission</t>
    </r>
  </si>
  <si>
    <t>004</t>
  </si>
  <si>
    <t>Valid and complete specialised Commissioning Region (or Provider Collaborative) ODS Codes and Specialised Mental Health Service Category Code within the relevant MHSDS tables.
(see Data-Flows via Mental Health Services Dataset section in Sch 6)</t>
  </si>
  <si>
    <t xml:space="preserve">Compliance with submission conformance to be achieved by end of Q2 2023_24.
</t>
  </si>
  <si>
    <r>
      <t xml:space="preserve">MHSDS Performance submission of January 2023 data, or December 2022 data if January 2023 data was not submitted. </t>
    </r>
    <r>
      <rPr>
        <b/>
        <sz val="12"/>
        <color theme="1"/>
        <rFont val="Calibri"/>
        <family val="2"/>
        <scheme val="minor"/>
      </rPr>
      <t>Target 95% and above considered Green.</t>
    </r>
    <r>
      <rPr>
        <sz val="12"/>
        <color theme="1"/>
        <rFont val="Calibri"/>
        <family val="2"/>
        <scheme val="minor"/>
      </rPr>
      <t xml:space="preserve">
</t>
    </r>
    <r>
      <rPr>
        <b/>
        <sz val="12"/>
        <color theme="1"/>
        <rFont val="Calibri"/>
        <family val="2"/>
        <scheme val="minor"/>
      </rPr>
      <t xml:space="preserve">BEH - 0% CNWL - 32% Cygnet - 88% ELFT - 50% NELFT - 63% PHE - 94%
</t>
    </r>
  </si>
  <si>
    <t>005</t>
  </si>
  <si>
    <t>Trust is required to comply with the Aggregate Contract Monitoring (ACM) format stipulated by NHS England</t>
  </si>
  <si>
    <t xml:space="preserve">Compliance with report format to be achieved by end of Q3 2023_24
</t>
  </si>
  <si>
    <r>
      <rPr>
        <sz val="12"/>
        <color theme="1"/>
        <rFont val="Calibri"/>
        <family val="2"/>
        <scheme val="minor"/>
      </rPr>
      <t xml:space="preserve">ACM submission of December 2022 data for Population and Quality. Target 99%.. 
</t>
    </r>
    <r>
      <rPr>
        <b/>
        <sz val="12"/>
        <color theme="1"/>
        <rFont val="Calibri"/>
        <family val="2"/>
        <scheme val="minor"/>
      </rPr>
      <t xml:space="preserve">
BEH - 95%</t>
    </r>
  </si>
  <si>
    <t>006</t>
  </si>
  <si>
    <t>The Adult Medium and Low Secure Specialised Services Quality Dashboards</t>
  </si>
  <si>
    <t>Compliance with full submission for all Mental Health and Restrictive Practice indicators on Data Collection framework to be achieved by by end of Q3 2023_24 and within each quarter's submission window.</t>
  </si>
  <si>
    <t>Providers to note metrics introduced in 2022/23 FY and the mandatory requirement to make full quarterly data submission within submission window.</t>
  </si>
  <si>
    <t>007</t>
  </si>
  <si>
    <t xml:space="preserve">Serious Incident (SI) Reporting </t>
  </si>
  <si>
    <t>100% compliance achieved as detailed in relevant guidance</t>
  </si>
  <si>
    <t>Providers to note to continue reporting SIs to NLFC and on the StEIS portal</t>
  </si>
  <si>
    <t>Local DQIPs</t>
  </si>
  <si>
    <t>008</t>
  </si>
  <si>
    <t>NCMS Patient Data Input incuding Leave notifications and Seclusion Reporting</t>
  </si>
  <si>
    <t>009</t>
  </si>
  <si>
    <t>Community Learning Disability &amp; Autism (LDA) KPIs</t>
  </si>
  <si>
    <t>010</t>
  </si>
  <si>
    <t>S6A11 LQ2 - Physical Health Improvement &amp; Maintenance Plans</t>
  </si>
  <si>
    <t>QUARTER 1</t>
  </si>
  <si>
    <t>QUARTER 2</t>
  </si>
  <si>
    <t>QUARTER 3</t>
  </si>
  <si>
    <t>QUARTER 4</t>
  </si>
  <si>
    <t>↑</t>
  </si>
  <si>
    <t>→</t>
  </si>
  <si>
    <t>↓</t>
  </si>
  <si>
    <t xml:space="preserve">Increase from last quarter  </t>
  </si>
  <si>
    <t>No change from last quarter</t>
  </si>
  <si>
    <t>Decrease from last quarter</t>
  </si>
  <si>
    <t>Patient Safety Incidents Investigations (PSIRF)</t>
  </si>
  <si>
    <r>
      <t xml:space="preserve">Where more than one patient is on the roof for any length of time </t>
    </r>
    <r>
      <rPr>
        <u/>
        <sz val="12"/>
        <color theme="1"/>
        <rFont val="Calibri"/>
        <family val="2"/>
        <scheme val="minor"/>
      </rPr>
      <t>or</t>
    </r>
    <r>
      <rPr>
        <sz val="12"/>
        <color theme="1"/>
        <rFont val="Calibri"/>
        <family val="2"/>
        <scheme val="minor"/>
      </rPr>
      <t xml:space="preserve"> where one patient is on the roof for over 30 minutes.</t>
    </r>
  </si>
  <si>
    <r>
      <t>Non- Secure</t>
    </r>
    <r>
      <rPr>
        <sz val="12"/>
        <color theme="1"/>
        <rFont val="Calibri"/>
        <family val="2"/>
        <scheme val="minor"/>
      </rPr>
      <t>:</t>
    </r>
  </si>
  <si>
    <t>Embed 8 anonymised care plans. The care plans must cover LQ1, LQ2 and LQ3  - See Column Z for reporting requirements</t>
  </si>
  <si>
    <t>Provide narrative and action plans to address in Column Z</t>
  </si>
  <si>
    <t>Provide narrative and details of SDIP for each quarter updating on progress against plan in Column Z</t>
  </si>
  <si>
    <t>Only complete for LDA services commissioned by NLFC and provide narrative if target not met in Column Z</t>
  </si>
  <si>
    <t>Embed minutes from Service User Forum and Community Meetings in Column Z</t>
  </si>
  <si>
    <t>Embed minutes from Carer's Group Meetings in Column Z</t>
  </si>
  <si>
    <t>Embed report and action plan in Column Z</t>
  </si>
  <si>
    <t>Embed quarterly Advocay Report in Column Z</t>
  </si>
  <si>
    <t xml:space="preserve">Embed 8 anonymised care plans from the sample list of patients (NLFC to provide patients' NHS numbers prior the reporting period). The care plans must cover LQ1, LQ2 and LQ3 </t>
  </si>
  <si>
    <t xml:space="preserve">Embed 8 anonymised care plans from the sample list of patients (NLFC to provide patients' NHS numbers prior the reporting period). The care plans must cover LQ1, LQ2 and LQ3 
*rationale and what risk presentation would lead to a reduction in observations 
*specific conditions for 1:1 (or higher) e.g. specific times of risk
*preferred gender
* positive risk-taking scenarios                                                                                                                                                                                                                                              *Careplan is signed by both parties and copy issued to patient </t>
  </si>
  <si>
    <t>Apr-24 to Jun-24</t>
  </si>
  <si>
    <t>Jul-24 to Sep-24</t>
  </si>
  <si>
    <t>Oct-24 to Dec-24</t>
  </si>
  <si>
    <t>Jan-25 to Mar-25</t>
  </si>
  <si>
    <t>PERFORMANCE REPORT - 2024/2025</t>
  </si>
  <si>
    <t>2024/25 TIMETABLE FOR THE SUBMISSION OF CORE DATA FLOWS USED TO SUPPORT THE COMMISSIOING PROCESS - SPECIALISED MENTAL HEALTH SERVICES</t>
  </si>
  <si>
    <t>Q1 Comments</t>
  </si>
  <si>
    <r>
      <t xml:space="preserve">Service Name: </t>
    </r>
    <r>
      <rPr>
        <b/>
        <sz val="14"/>
        <color rgb="FFFF0000"/>
        <rFont val="Arial"/>
        <family val="2"/>
      </rPr>
      <t>FORENSIC</t>
    </r>
    <r>
      <rPr>
        <sz val="14"/>
        <color indexed="8"/>
        <rFont val="Arial"/>
        <family val="2"/>
      </rPr>
      <t xml:space="preserve"> Key Performance Indicators
</t>
    </r>
    <r>
      <rPr>
        <b/>
        <sz val="14"/>
        <color rgb="FFFF0000"/>
        <rFont val="Arial"/>
        <family val="2"/>
      </rPr>
      <t>Provider to complete WHITE cells ONLY relating to each month/quarter and insert Narrative/Summary Reports in Column Z</t>
    </r>
  </si>
  <si>
    <t>Lesson Learnt and Clinical Team Feedback from Incidents</t>
  </si>
  <si>
    <t>NATIONAL SCREENING PROGRAMME ANALYSIS 2024/25 MENTAL ILLNESS ONLY</t>
  </si>
  <si>
    <t>do not need to be reported on as NLFC will report on these to NHSE.</t>
  </si>
  <si>
    <t>The Staff Survey Working Group in April reviewed the 2023 staff survey results and updated the action plan; this was finalised in May.  The Group met in June to review progress with implementing the action plan and considered ways to improve the staff survey response rate in 2024; it was noted that the response rate had increased to 37% (from 29% in 2022).  One action was to visit away days and publicise what actions have taken place as a result of the staff survey. Updated by Shade Olutobi</t>
  </si>
  <si>
    <t>HCAs</t>
  </si>
  <si>
    <t>Social Worker</t>
  </si>
  <si>
    <t>Administration/Management</t>
  </si>
  <si>
    <t>Pharmacist</t>
  </si>
  <si>
    <t>Current staffing complement (WTE)</t>
  </si>
  <si>
    <t>WTE planned core staffing</t>
  </si>
  <si>
    <t>WTE current vacancies</t>
  </si>
  <si>
    <t>% vacancy factor</t>
  </si>
  <si>
    <t>%  in quarter on sickness/absence</t>
  </si>
  <si>
    <t>Action plan to address vacancies</t>
  </si>
  <si>
    <t>n/a</t>
  </si>
  <si>
    <t>no visit</t>
  </si>
  <si>
    <t>Latest avaliable</t>
  </si>
  <si>
    <t>Please see safer staffing report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</si>
</sst>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6">
    <numFmt numFmtId="43" formatCode="_-* #,##0.00_-;\-* #,##0.00_-;_-* &quot;-&quot;??_-;_-@_-"/>
    <numFmt numFmtId="164" formatCode="_(* #,##0.00_);_(* \(#,##0.00\);_(* &quot;-&quot;??_);_(@_)"/>
    <numFmt numFmtId="165" formatCode="dd\ mmm\ yyyy"/>
    <numFmt numFmtId="166" formatCode="0.0%"/>
    <numFmt numFmtId="167" formatCode="#,##0.00;[Red]\(#,##0.00\)"/>
    <numFmt numFmtId="168" formatCode="#,##0.00%;[Red]\(#,##0.00%\)"/>
  </numFmts>
  <fonts count="113" x14ac:knownFonts="1">
    <font>
      <sz val="11"/>
      <color theme="1"/>
      <name val="Calibri"/>
      <family val="2"/>
      <scheme val="minor"/>
    </font>
    <font>
      <sz val="11"/>
      <color indexed="8"/>
      <name val="Arial"/>
      <family val="2"/>
    </font>
    <font>
      <sz val="10"/>
      <color indexed="8"/>
      <name val="Calibri"/>
      <family val="2"/>
    </font>
    <font>
      <sz val="9"/>
      <color indexed="8"/>
      <name val="Arial"/>
      <family val="2"/>
    </font>
    <font>
      <sz val="11"/>
      <color indexed="8"/>
      <name val="Calibri"/>
      <family val="2"/>
    </font>
    <font>
      <sz val="10"/>
      <color indexed="8"/>
      <name val="Arial"/>
      <family val="2"/>
    </font>
    <font>
      <b/>
      <sz val="11"/>
      <color indexed="8"/>
      <name val="Arial"/>
      <family val="2"/>
    </font>
    <font>
      <b/>
      <sz val="11"/>
      <color indexed="8"/>
      <name val="Calibri"/>
      <family val="2"/>
    </font>
    <font>
      <b/>
      <sz val="11"/>
      <name val="Arial"/>
      <family val="2"/>
    </font>
    <font>
      <sz val="11"/>
      <color theme="1"/>
      <name val="Arial"/>
      <family val="2"/>
    </font>
    <font>
      <sz val="11"/>
      <name val="Arial"/>
      <family val="2"/>
    </font>
    <font>
      <b/>
      <sz val="10"/>
      <color indexed="8"/>
      <name val="Arial"/>
      <family val="2"/>
    </font>
    <font>
      <sz val="11"/>
      <color indexed="9"/>
      <name val="Calibri"/>
      <family val="2"/>
    </font>
    <font>
      <sz val="10"/>
      <color indexed="9"/>
      <name val="Arial"/>
      <family val="2"/>
    </font>
    <font>
      <sz val="11"/>
      <color indexed="20"/>
      <name val="Calibri"/>
      <family val="2"/>
    </font>
    <font>
      <sz val="10"/>
      <color indexed="20"/>
      <name val="Arial"/>
      <family val="2"/>
    </font>
    <font>
      <b/>
      <sz val="11"/>
      <color indexed="52"/>
      <name val="Calibri"/>
      <family val="2"/>
    </font>
    <font>
      <b/>
      <sz val="10"/>
      <color indexed="52"/>
      <name val="Arial"/>
      <family val="2"/>
    </font>
    <font>
      <b/>
      <sz val="11"/>
      <color indexed="9"/>
      <name val="Calibri"/>
      <family val="2"/>
    </font>
    <font>
      <b/>
      <sz val="10"/>
      <color indexed="9"/>
      <name val="Arial"/>
      <family val="2"/>
    </font>
    <font>
      <sz val="10"/>
      <name val="Arial"/>
      <family val="2"/>
    </font>
    <font>
      <i/>
      <sz val="11"/>
      <color indexed="23"/>
      <name val="Calibri"/>
      <family val="2"/>
    </font>
    <font>
      <i/>
      <sz val="10"/>
      <color indexed="23"/>
      <name val="Arial"/>
      <family val="2"/>
    </font>
    <font>
      <sz val="11"/>
      <color indexed="17"/>
      <name val="Calibri"/>
      <family val="2"/>
    </font>
    <font>
      <sz val="10"/>
      <color indexed="17"/>
      <name val="Arial"/>
      <family val="2"/>
    </font>
    <font>
      <b/>
      <sz val="15"/>
      <color indexed="56"/>
      <name val="Calibri"/>
      <family val="2"/>
    </font>
    <font>
      <b/>
      <sz val="15"/>
      <color indexed="56"/>
      <name val="Arial"/>
      <family val="2"/>
    </font>
    <font>
      <b/>
      <sz val="13"/>
      <color indexed="56"/>
      <name val="Calibri"/>
      <family val="2"/>
    </font>
    <font>
      <b/>
      <sz val="13"/>
      <color indexed="56"/>
      <name val="Arial"/>
      <family val="2"/>
    </font>
    <font>
      <b/>
      <sz val="11"/>
      <color indexed="56"/>
      <name val="Calibri"/>
      <family val="2"/>
    </font>
    <font>
      <b/>
      <sz val="11"/>
      <color indexed="56"/>
      <name val="Arial"/>
      <family val="2"/>
    </font>
    <font>
      <sz val="11"/>
      <color indexed="62"/>
      <name val="Calibri"/>
      <family val="2"/>
    </font>
    <font>
      <sz val="10"/>
      <color indexed="62"/>
      <name val="Arial"/>
      <family val="2"/>
    </font>
    <font>
      <sz val="11"/>
      <color indexed="52"/>
      <name val="Calibri"/>
      <family val="2"/>
    </font>
    <font>
      <sz val="10"/>
      <color indexed="52"/>
      <name val="Arial"/>
      <family val="2"/>
    </font>
    <font>
      <sz val="11"/>
      <color indexed="60"/>
      <name val="Calibri"/>
      <family val="2"/>
    </font>
    <font>
      <sz val="10"/>
      <color indexed="60"/>
      <name val="Arial"/>
      <family val="2"/>
    </font>
    <font>
      <sz val="10"/>
      <name val="MS Sans Serif"/>
      <family val="2"/>
    </font>
    <font>
      <b/>
      <sz val="11"/>
      <color indexed="63"/>
      <name val="Calibri"/>
      <family val="2"/>
    </font>
    <font>
      <b/>
      <sz val="10"/>
      <color indexed="63"/>
      <name val="Arial"/>
      <family val="2"/>
    </font>
    <font>
      <b/>
      <sz val="18"/>
      <color indexed="56"/>
      <name val="Cambria"/>
      <family val="2"/>
    </font>
    <font>
      <sz val="11"/>
      <color indexed="10"/>
      <name val="Calibri"/>
      <family val="2"/>
    </font>
    <font>
      <sz val="10"/>
      <color indexed="10"/>
      <name val="Arial"/>
      <family val="2"/>
    </font>
    <font>
      <sz val="11"/>
      <color theme="1"/>
      <name val="Calibri"/>
      <family val="2"/>
      <scheme val="minor"/>
    </font>
    <font>
      <sz val="14"/>
      <color indexed="8"/>
      <name val="Arial"/>
      <family val="2"/>
    </font>
    <font>
      <b/>
      <sz val="10"/>
      <color theme="0"/>
      <name val="Arial"/>
      <family val="2"/>
    </font>
    <font>
      <b/>
      <sz val="10"/>
      <color indexed="9"/>
      <name val="Calibri"/>
      <family val="2"/>
    </font>
    <font>
      <sz val="8"/>
      <color indexed="8"/>
      <name val="Arial"/>
      <family val="2"/>
    </font>
    <font>
      <sz val="8"/>
      <color theme="0"/>
      <name val="Arial"/>
      <family val="2"/>
    </font>
    <font>
      <i/>
      <sz val="10"/>
      <name val="Arial"/>
      <family val="2"/>
    </font>
    <font>
      <i/>
      <sz val="11"/>
      <name val="Arial"/>
      <family val="2"/>
    </font>
    <font>
      <b/>
      <sz val="18"/>
      <color theme="3"/>
      <name val="Cambria"/>
      <family val="2"/>
      <scheme val="major"/>
    </font>
    <font>
      <sz val="14"/>
      <color rgb="FFFF0000"/>
      <name val="Arial"/>
      <family val="2"/>
    </font>
    <font>
      <b/>
      <sz val="11"/>
      <color theme="1"/>
      <name val="Arial"/>
      <family val="2"/>
    </font>
    <font>
      <sz val="12"/>
      <color theme="1"/>
      <name val="Calibri"/>
      <family val="2"/>
      <scheme val="minor"/>
    </font>
    <font>
      <b/>
      <sz val="11"/>
      <color theme="1"/>
      <name val="Calibri"/>
      <family val="2"/>
      <scheme val="minor"/>
    </font>
    <font>
      <sz val="10"/>
      <color theme="1"/>
      <name val="Arial"/>
      <family val="2"/>
    </font>
    <font>
      <b/>
      <sz val="11"/>
      <color theme="0"/>
      <name val="Arial"/>
      <family val="2"/>
    </font>
    <font>
      <b/>
      <sz val="11"/>
      <color theme="0"/>
      <name val="Calibri"/>
      <family val="2"/>
      <scheme val="minor"/>
    </font>
    <font>
      <b/>
      <sz val="14"/>
      <name val="Arial"/>
      <family val="2"/>
    </font>
    <font>
      <b/>
      <sz val="14"/>
      <color theme="1"/>
      <name val="Arial"/>
      <family val="2"/>
    </font>
    <font>
      <b/>
      <sz val="14"/>
      <color rgb="FF000000"/>
      <name val="Arial"/>
      <family val="2"/>
    </font>
    <font>
      <sz val="10"/>
      <color theme="0"/>
      <name val="Arial"/>
      <family val="2"/>
    </font>
    <font>
      <b/>
      <sz val="14"/>
      <color rgb="FFFF0000"/>
      <name val="Arial"/>
      <family val="2"/>
    </font>
    <font>
      <sz val="10"/>
      <color theme="1"/>
      <name val="Calibri"/>
      <family val="2"/>
      <scheme val="minor"/>
    </font>
    <font>
      <u/>
      <sz val="11"/>
      <color theme="10"/>
      <name val="Calibri"/>
      <family val="2"/>
      <scheme val="minor"/>
    </font>
    <font>
      <b/>
      <sz val="16"/>
      <name val="Calibri"/>
      <family val="2"/>
      <scheme val="minor"/>
    </font>
    <font>
      <sz val="11"/>
      <name val="Calibri"/>
      <family val="2"/>
      <scheme val="minor"/>
    </font>
    <font>
      <b/>
      <sz val="14"/>
      <name val="Calibri"/>
      <family val="2"/>
      <scheme val="minor"/>
    </font>
    <font>
      <sz val="11"/>
      <color rgb="FF1F497D"/>
      <name val="Calibri"/>
      <family val="2"/>
      <scheme val="minor"/>
    </font>
    <font>
      <b/>
      <sz val="12"/>
      <color theme="1"/>
      <name val="Calibri"/>
      <family val="2"/>
      <scheme val="minor"/>
    </font>
    <font>
      <sz val="11"/>
      <color rgb="FF000000"/>
      <name val="Calibri"/>
      <family val="2"/>
      <scheme val="minor"/>
    </font>
    <font>
      <b/>
      <sz val="12"/>
      <name val="Calibri"/>
      <family val="2"/>
      <scheme val="minor"/>
    </font>
    <font>
      <b/>
      <sz val="14"/>
      <color rgb="FF0070C0"/>
      <name val="Calibri"/>
      <family val="2"/>
      <scheme val="minor"/>
    </font>
    <font>
      <b/>
      <sz val="11"/>
      <name val="Calibri"/>
      <family val="2"/>
      <scheme val="minor"/>
    </font>
    <font>
      <b/>
      <sz val="16"/>
      <color rgb="FF0070C0"/>
      <name val="Calibri"/>
      <family val="2"/>
      <scheme val="minor"/>
    </font>
    <font>
      <b/>
      <sz val="11"/>
      <color rgb="FFFF0000"/>
      <name val="Calibri"/>
      <family val="2"/>
      <scheme val="minor"/>
    </font>
    <font>
      <b/>
      <sz val="14"/>
      <color theme="1"/>
      <name val="Calibri"/>
      <family val="2"/>
      <scheme val="minor"/>
    </font>
    <font>
      <b/>
      <sz val="12"/>
      <color theme="1"/>
      <name val="Arial"/>
      <family val="2"/>
    </font>
    <font>
      <b/>
      <u/>
      <sz val="12"/>
      <color theme="1"/>
      <name val="Arial"/>
      <family val="2"/>
    </font>
    <font>
      <sz val="12"/>
      <color theme="1"/>
      <name val="Arial"/>
      <family val="2"/>
    </font>
    <font>
      <b/>
      <sz val="18"/>
      <color rgb="FFFF0000"/>
      <name val="Calibri"/>
      <family val="2"/>
      <scheme val="minor"/>
    </font>
    <font>
      <sz val="8"/>
      <color theme="1"/>
      <name val="Calibri"/>
      <family val="2"/>
      <scheme val="minor"/>
    </font>
    <font>
      <b/>
      <sz val="8"/>
      <color theme="1"/>
      <name val="Calibri"/>
      <family val="2"/>
      <scheme val="minor"/>
    </font>
    <font>
      <b/>
      <sz val="11"/>
      <color theme="3" tint="-0.249977111117893"/>
      <name val="Arial"/>
      <family val="2"/>
    </font>
    <font>
      <b/>
      <sz val="12"/>
      <color theme="9" tint="-0.499984740745262"/>
      <name val="Calibri"/>
      <family val="2"/>
      <scheme val="minor"/>
    </font>
    <font>
      <b/>
      <sz val="11"/>
      <color theme="3" tint="-0.499984740745262"/>
      <name val="Arial"/>
      <family val="2"/>
    </font>
    <font>
      <b/>
      <sz val="11"/>
      <color rgb="FFFF0000"/>
      <name val="Arial"/>
      <family val="2"/>
    </font>
    <font>
      <b/>
      <sz val="13"/>
      <color theme="3"/>
      <name val="Calibri"/>
      <family val="2"/>
      <scheme val="minor"/>
    </font>
    <font>
      <sz val="8"/>
      <name val="Calibri"/>
      <family val="2"/>
      <scheme val="minor"/>
    </font>
    <font>
      <b/>
      <sz val="10"/>
      <name val="Arial"/>
      <family val="2"/>
    </font>
    <font>
      <b/>
      <sz val="16"/>
      <color theme="1"/>
      <name val="Calibri"/>
      <family val="2"/>
      <scheme val="minor"/>
    </font>
    <font>
      <b/>
      <i/>
      <sz val="11"/>
      <name val="Arial"/>
      <family val="2"/>
    </font>
    <font>
      <b/>
      <sz val="11"/>
      <color rgb="FFFFFFFF"/>
      <name val="Arial"/>
      <family val="2"/>
    </font>
    <font>
      <sz val="11"/>
      <color theme="1"/>
      <name val="Calibri"/>
      <family val="2"/>
    </font>
    <font>
      <sz val="14"/>
      <color theme="1"/>
      <name val="Calibri"/>
      <family val="2"/>
      <scheme val="minor"/>
    </font>
    <font>
      <b/>
      <sz val="11"/>
      <color rgb="FF000000"/>
      <name val="Calibri"/>
      <family val="2"/>
      <scheme val="minor"/>
    </font>
    <font>
      <b/>
      <sz val="14"/>
      <color theme="1"/>
      <name val="Calibri"/>
      <family val="2"/>
    </font>
    <font>
      <sz val="11"/>
      <color rgb="FF000000"/>
      <name val="Arial"/>
      <family val="2"/>
    </font>
    <font>
      <b/>
      <i/>
      <sz val="10"/>
      <name val="Arial"/>
      <family val="2"/>
    </font>
    <font>
      <b/>
      <i/>
      <sz val="14"/>
      <name val="Arial"/>
      <family val="2"/>
    </font>
    <font>
      <sz val="14"/>
      <name val="Arial"/>
      <family val="2"/>
    </font>
    <font>
      <sz val="14"/>
      <color theme="1"/>
      <name val="Arial"/>
      <family val="2"/>
    </font>
    <font>
      <b/>
      <sz val="11"/>
      <color theme="1"/>
      <name val="Calibri"/>
      <family val="2"/>
    </font>
    <font>
      <sz val="18"/>
      <name val="Calibri"/>
      <family val="2"/>
      <scheme val="minor"/>
    </font>
    <font>
      <b/>
      <sz val="18"/>
      <name val="Calibri"/>
      <family val="2"/>
      <scheme val="minor"/>
    </font>
    <font>
      <b/>
      <sz val="18"/>
      <color indexed="8"/>
      <name val="Calibri"/>
      <family val="2"/>
      <scheme val="minor"/>
    </font>
    <font>
      <b/>
      <sz val="14"/>
      <color rgb="FFFF0000"/>
      <name val="Calibri"/>
      <family val="2"/>
      <scheme val="minor"/>
    </font>
    <font>
      <b/>
      <sz val="14"/>
      <color rgb="FFF0EA00"/>
      <name val="Calibri"/>
      <family val="2"/>
      <scheme val="minor"/>
    </font>
    <font>
      <b/>
      <sz val="14"/>
      <color rgb="FF00B050"/>
      <name val="Calibri"/>
      <family val="2"/>
      <scheme val="minor"/>
    </font>
    <font>
      <sz val="12"/>
      <name val="Calibri"/>
      <family val="2"/>
      <scheme val="minor"/>
    </font>
    <font>
      <u/>
      <sz val="12"/>
      <color theme="1"/>
      <name val="Calibri"/>
      <family val="2"/>
      <scheme val="minor"/>
    </font>
    <font>
      <sz val="11"/>
      <color rgb="FF000000"/>
      <name val="Calibri"/>
      <family val="2"/>
    </font>
  </fonts>
  <fills count="51">
    <fill>
      <patternFill patternType="none"/>
    </fill>
    <fill>
      <patternFill patternType="gray125"/>
    </fill>
    <fill>
      <patternFill patternType="solid">
        <fgColor theme="0" tint="-0.249977111117893"/>
        <bgColor indexed="64"/>
      </patternFill>
    </fill>
    <fill>
      <patternFill patternType="solid">
        <fgColor indexed="9"/>
        <bgColor indexed="64"/>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solid">
        <fgColor indexed="43"/>
      </patternFill>
    </fill>
    <fill>
      <patternFill patternType="solid">
        <fgColor indexed="26"/>
      </patternFill>
    </fill>
    <fill>
      <patternFill patternType="solid">
        <fgColor indexed="22"/>
        <bgColor indexed="64"/>
      </patternFill>
    </fill>
    <fill>
      <patternFill patternType="solid">
        <fgColor theme="0" tint="-0.499984740745262"/>
        <bgColor indexed="64"/>
      </patternFill>
    </fill>
    <fill>
      <patternFill patternType="solid">
        <fgColor rgb="FFFFFFCC"/>
      </patternFill>
    </fill>
    <fill>
      <patternFill patternType="solid">
        <fgColor theme="0"/>
        <bgColor indexed="64"/>
      </patternFill>
    </fill>
    <fill>
      <patternFill patternType="solid">
        <fgColor theme="0" tint="-0.34998626667073579"/>
        <bgColor indexed="64"/>
      </patternFill>
    </fill>
    <fill>
      <patternFill patternType="solid">
        <fgColor theme="0" tint="-0.14999847407452621"/>
        <bgColor indexed="64"/>
      </patternFill>
    </fill>
    <fill>
      <patternFill patternType="solid">
        <fgColor theme="3" tint="0.79998168889431442"/>
        <bgColor indexed="64"/>
      </patternFill>
    </fill>
    <fill>
      <patternFill patternType="solid">
        <fgColor theme="3" tint="0.59999389629810485"/>
        <bgColor indexed="64"/>
      </patternFill>
    </fill>
    <fill>
      <patternFill patternType="solid">
        <fgColor rgb="FF8DB4E2"/>
        <bgColor indexed="64"/>
      </patternFill>
    </fill>
    <fill>
      <patternFill patternType="solid">
        <fgColor rgb="FFC5D9F1"/>
        <bgColor indexed="64"/>
      </patternFill>
    </fill>
    <fill>
      <patternFill patternType="solid">
        <fgColor theme="4" tint="0.79998168889431442"/>
        <bgColor indexed="64"/>
      </patternFill>
    </fill>
    <fill>
      <patternFill patternType="solid">
        <fgColor theme="4" tint="0.59999389629810485"/>
        <bgColor indexed="64"/>
      </patternFill>
    </fill>
    <fill>
      <patternFill patternType="solid">
        <fgColor rgb="FF548DD4"/>
        <bgColor indexed="64"/>
      </patternFill>
    </fill>
    <fill>
      <patternFill patternType="solid">
        <fgColor rgb="FFD9D9D9"/>
        <bgColor indexed="64"/>
      </patternFill>
    </fill>
    <fill>
      <patternFill patternType="solid">
        <fgColor rgb="FFF2F2F2"/>
        <bgColor indexed="64"/>
      </patternFill>
    </fill>
    <fill>
      <patternFill patternType="solid">
        <fgColor theme="0" tint="-4.9989318521683403E-2"/>
        <bgColor indexed="64"/>
      </patternFill>
    </fill>
    <fill>
      <patternFill patternType="solid">
        <fgColor theme="8" tint="0.39997558519241921"/>
        <bgColor indexed="64"/>
      </patternFill>
    </fill>
    <fill>
      <patternFill patternType="solid">
        <fgColor theme="5" tint="0.79998168889431442"/>
        <bgColor indexed="64"/>
      </patternFill>
    </fill>
    <fill>
      <patternFill patternType="solid">
        <fgColor theme="4"/>
        <bgColor indexed="64"/>
      </patternFill>
    </fill>
    <fill>
      <patternFill patternType="solid">
        <fgColor theme="7" tint="0.59999389629810485"/>
        <bgColor indexed="64"/>
      </patternFill>
    </fill>
    <fill>
      <patternFill patternType="solid">
        <fgColor theme="7" tint="0.39997558519241921"/>
        <bgColor indexed="64"/>
      </patternFill>
    </fill>
    <fill>
      <patternFill patternType="solid">
        <fgColor theme="9" tint="0.59999389629810485"/>
        <bgColor indexed="64"/>
      </patternFill>
    </fill>
    <fill>
      <patternFill patternType="solid">
        <fgColor theme="1" tint="0.499984740745262"/>
        <bgColor indexed="64"/>
      </patternFill>
    </fill>
    <fill>
      <patternFill patternType="solid">
        <fgColor theme="6" tint="0.39997558519241921"/>
        <bgColor indexed="64"/>
      </patternFill>
    </fill>
    <fill>
      <patternFill patternType="solid">
        <fgColor rgb="FF92D050"/>
        <bgColor indexed="64"/>
      </patternFill>
    </fill>
  </fills>
  <borders count="96">
    <border>
      <left/>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thin">
        <color indexed="64"/>
      </left>
      <right/>
      <top style="thin">
        <color indexed="64"/>
      </top>
      <bottom style="medium">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thin">
        <color indexed="64"/>
      </right>
      <top style="thin">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medium">
        <color indexed="64"/>
      </left>
      <right style="medium">
        <color indexed="64"/>
      </right>
      <top style="thin">
        <color indexed="64"/>
      </top>
      <bottom style="medium">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right/>
      <top/>
      <bottom style="thin">
        <color indexed="64"/>
      </bottom>
      <diagonal/>
    </border>
    <border>
      <left/>
      <right style="medium">
        <color indexed="64"/>
      </right>
      <top/>
      <bottom style="thin">
        <color indexed="64"/>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right style="thin">
        <color indexed="64"/>
      </right>
      <top style="thin">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medium">
        <color indexed="64"/>
      </right>
      <top/>
      <bottom style="medium">
        <color indexed="64"/>
      </bottom>
      <diagonal/>
    </border>
    <border>
      <left/>
      <right style="thin">
        <color indexed="64"/>
      </right>
      <top style="thin">
        <color indexed="64"/>
      </top>
      <bottom style="medium">
        <color indexed="64"/>
      </bottom>
      <diagonal/>
    </border>
    <border>
      <left style="medium">
        <color indexed="64"/>
      </left>
      <right style="medium">
        <color indexed="64"/>
      </right>
      <top/>
      <bottom/>
      <diagonal/>
    </border>
    <border>
      <left style="thin">
        <color indexed="64"/>
      </left>
      <right/>
      <top style="medium">
        <color indexed="64"/>
      </top>
      <bottom style="medium">
        <color indexed="64"/>
      </bottom>
      <diagonal/>
    </border>
    <border>
      <left style="medium">
        <color indexed="64"/>
      </left>
      <right style="medium">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thin">
        <color indexed="64"/>
      </top>
      <bottom/>
      <diagonal/>
    </border>
    <border>
      <left style="medium">
        <color indexed="64"/>
      </left>
      <right style="medium">
        <color indexed="64"/>
      </right>
      <top style="thin">
        <color indexed="64"/>
      </top>
      <bottom/>
      <diagonal/>
    </border>
    <border>
      <left style="thin">
        <color indexed="64"/>
      </left>
      <right/>
      <top/>
      <bottom style="thin">
        <color indexed="64"/>
      </bottom>
      <diagonal/>
    </border>
    <border>
      <left style="thin">
        <color rgb="FFB2B2B2"/>
      </left>
      <right style="thin">
        <color rgb="FFB2B2B2"/>
      </right>
      <top style="thin">
        <color rgb="FFB2B2B2"/>
      </top>
      <bottom style="thin">
        <color rgb="FFB2B2B2"/>
      </bottom>
      <diagonal/>
    </border>
    <border>
      <left style="medium">
        <color indexed="64"/>
      </left>
      <right/>
      <top style="thin">
        <color indexed="64"/>
      </top>
      <bottom/>
      <diagonal/>
    </border>
    <border>
      <left/>
      <right style="thin">
        <color indexed="64"/>
      </right>
      <top style="medium">
        <color indexed="64"/>
      </top>
      <bottom style="medium">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bottom style="thin">
        <color indexed="64"/>
      </bottom>
      <diagonal/>
    </border>
    <border>
      <left style="medium">
        <color indexed="64"/>
      </left>
      <right style="thin">
        <color indexed="64"/>
      </right>
      <top/>
      <bottom/>
      <diagonal/>
    </border>
    <border>
      <left style="thin">
        <color indexed="64"/>
      </left>
      <right/>
      <top style="medium">
        <color indexed="64"/>
      </top>
      <bottom/>
      <diagonal/>
    </border>
    <border>
      <left/>
      <right/>
      <top/>
      <bottom style="thick">
        <color theme="4" tint="0.499984740745262"/>
      </bottom>
      <diagonal/>
    </border>
    <border>
      <left style="thick">
        <color indexed="64"/>
      </left>
      <right style="thick">
        <color indexed="64"/>
      </right>
      <top style="thick">
        <color indexed="64"/>
      </top>
      <bottom style="thick">
        <color indexed="64"/>
      </bottom>
      <diagonal/>
    </border>
    <border>
      <left style="thick">
        <color indexed="64"/>
      </left>
      <right/>
      <top style="thick">
        <color indexed="64"/>
      </top>
      <bottom style="thick">
        <color indexed="64"/>
      </bottom>
      <diagonal/>
    </border>
    <border>
      <left/>
      <right/>
      <top style="thick">
        <color indexed="64"/>
      </top>
      <bottom style="thick">
        <color indexed="64"/>
      </bottom>
      <diagonal/>
    </border>
    <border>
      <left/>
      <right style="thick">
        <color indexed="64"/>
      </right>
      <top style="thick">
        <color indexed="64"/>
      </top>
      <bottom style="thick">
        <color indexed="64"/>
      </bottom>
      <diagonal/>
    </border>
    <border>
      <left/>
      <right/>
      <top style="thin">
        <color indexed="64"/>
      </top>
      <bottom/>
      <diagonal/>
    </border>
    <border>
      <left/>
      <right style="thin">
        <color indexed="64"/>
      </right>
      <top/>
      <bottom/>
      <diagonal/>
    </border>
    <border>
      <left/>
      <right style="thin">
        <color indexed="64"/>
      </right>
      <top style="medium">
        <color indexed="64"/>
      </top>
      <bottom/>
      <diagonal/>
    </border>
    <border>
      <left style="thin">
        <color indexed="64"/>
      </left>
      <right/>
      <top/>
      <bottom style="thick">
        <color indexed="64"/>
      </bottom>
      <diagonal/>
    </border>
    <border>
      <left style="thick">
        <color indexed="64"/>
      </left>
      <right/>
      <top style="thick">
        <color indexed="64"/>
      </top>
      <bottom/>
      <diagonal/>
    </border>
    <border>
      <left style="thick">
        <color indexed="64"/>
      </left>
      <right style="thick">
        <color indexed="64"/>
      </right>
      <top style="thick">
        <color indexed="64"/>
      </top>
      <bottom/>
      <diagonal/>
    </border>
    <border>
      <left style="thick">
        <color indexed="64"/>
      </left>
      <right style="thick">
        <color indexed="64"/>
      </right>
      <top/>
      <bottom style="thick">
        <color indexed="64"/>
      </bottom>
      <diagonal/>
    </border>
    <border>
      <left style="thick">
        <color indexed="64"/>
      </left>
      <right style="thick">
        <color indexed="64"/>
      </right>
      <top/>
      <bottom/>
      <diagonal/>
    </border>
    <border>
      <left style="thick">
        <color indexed="64"/>
      </left>
      <right/>
      <top/>
      <bottom/>
      <diagonal/>
    </border>
    <border>
      <left style="medium">
        <color indexed="64"/>
      </left>
      <right style="thick">
        <color indexed="64"/>
      </right>
      <top style="thick">
        <color indexed="64"/>
      </top>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top/>
      <bottom/>
      <diagonal/>
    </border>
  </borders>
  <cellStyleXfs count="114">
    <xf numFmtId="0" fontId="0" fillId="0" borderId="0"/>
    <xf numFmtId="0" fontId="5" fillId="0" borderId="0"/>
    <xf numFmtId="0" fontId="4" fillId="4" borderId="0" applyNumberFormat="0" applyBorder="0" applyAlignment="0" applyProtection="0"/>
    <xf numFmtId="0" fontId="5" fillId="4" borderId="0" applyNumberFormat="0" applyBorder="0" applyAlignment="0" applyProtection="0"/>
    <xf numFmtId="0" fontId="4" fillId="5" borderId="0" applyNumberFormat="0" applyBorder="0" applyAlignment="0" applyProtection="0"/>
    <xf numFmtId="0" fontId="5" fillId="5" borderId="0" applyNumberFormat="0" applyBorder="0" applyAlignment="0" applyProtection="0"/>
    <xf numFmtId="0" fontId="4" fillId="6" borderId="0" applyNumberFormat="0" applyBorder="0" applyAlignment="0" applyProtection="0"/>
    <xf numFmtId="0" fontId="5" fillId="6" borderId="0" applyNumberFormat="0" applyBorder="0" applyAlignment="0" applyProtection="0"/>
    <xf numFmtId="0" fontId="4" fillId="7" borderId="0" applyNumberFormat="0" applyBorder="0" applyAlignment="0" applyProtection="0"/>
    <xf numFmtId="0" fontId="5" fillId="7" borderId="0" applyNumberFormat="0" applyBorder="0" applyAlignment="0" applyProtection="0"/>
    <xf numFmtId="0" fontId="4" fillId="8" borderId="0" applyNumberFormat="0" applyBorder="0" applyAlignment="0" applyProtection="0"/>
    <xf numFmtId="0" fontId="5" fillId="8" borderId="0" applyNumberFormat="0" applyBorder="0" applyAlignment="0" applyProtection="0"/>
    <xf numFmtId="0" fontId="4" fillId="9" borderId="0" applyNumberFormat="0" applyBorder="0" applyAlignment="0" applyProtection="0"/>
    <xf numFmtId="0" fontId="5" fillId="9" borderId="0" applyNumberFormat="0" applyBorder="0" applyAlignment="0" applyProtection="0"/>
    <xf numFmtId="0" fontId="4" fillId="10" borderId="0" applyNumberFormat="0" applyBorder="0" applyAlignment="0" applyProtection="0"/>
    <xf numFmtId="0" fontId="5" fillId="10" borderId="0" applyNumberFormat="0" applyBorder="0" applyAlignment="0" applyProtection="0"/>
    <xf numFmtId="0" fontId="4" fillId="11" borderId="0" applyNumberFormat="0" applyBorder="0" applyAlignment="0" applyProtection="0"/>
    <xf numFmtId="0" fontId="5" fillId="11" borderId="0" applyNumberFormat="0" applyBorder="0" applyAlignment="0" applyProtection="0"/>
    <xf numFmtId="0" fontId="4" fillId="12" borderId="0" applyNumberFormat="0" applyBorder="0" applyAlignment="0" applyProtection="0"/>
    <xf numFmtId="0" fontId="5" fillId="12" borderId="0" applyNumberFormat="0" applyBorder="0" applyAlignment="0" applyProtection="0"/>
    <xf numFmtId="0" fontId="4" fillId="7" borderId="0" applyNumberFormat="0" applyBorder="0" applyAlignment="0" applyProtection="0"/>
    <xf numFmtId="0" fontId="5" fillId="7" borderId="0" applyNumberFormat="0" applyBorder="0" applyAlignment="0" applyProtection="0"/>
    <xf numFmtId="0" fontId="4" fillId="10" borderId="0" applyNumberFormat="0" applyBorder="0" applyAlignment="0" applyProtection="0"/>
    <xf numFmtId="0" fontId="5" fillId="10" borderId="0" applyNumberFormat="0" applyBorder="0" applyAlignment="0" applyProtection="0"/>
    <xf numFmtId="0" fontId="4" fillId="13" borderId="0" applyNumberFormat="0" applyBorder="0" applyAlignment="0" applyProtection="0"/>
    <xf numFmtId="0" fontId="5" fillId="13" borderId="0" applyNumberFormat="0" applyBorder="0" applyAlignment="0" applyProtection="0"/>
    <xf numFmtId="0" fontId="12" fillId="14" borderId="0" applyNumberFormat="0" applyBorder="0" applyAlignment="0" applyProtection="0"/>
    <xf numFmtId="0" fontId="13" fillId="14" borderId="0" applyNumberFormat="0" applyBorder="0" applyAlignment="0" applyProtection="0"/>
    <xf numFmtId="0" fontId="12" fillId="11" borderId="0" applyNumberFormat="0" applyBorder="0" applyAlignment="0" applyProtection="0"/>
    <xf numFmtId="0" fontId="13" fillId="11" borderId="0" applyNumberFormat="0" applyBorder="0" applyAlignment="0" applyProtection="0"/>
    <xf numFmtId="0" fontId="12" fillId="12" borderId="0" applyNumberFormat="0" applyBorder="0" applyAlignment="0" applyProtection="0"/>
    <xf numFmtId="0" fontId="13" fillId="12" borderId="0" applyNumberFormat="0" applyBorder="0" applyAlignment="0" applyProtection="0"/>
    <xf numFmtId="0" fontId="12" fillId="15" borderId="0" applyNumberFormat="0" applyBorder="0" applyAlignment="0" applyProtection="0"/>
    <xf numFmtId="0" fontId="13" fillId="15" borderId="0" applyNumberFormat="0" applyBorder="0" applyAlignment="0" applyProtection="0"/>
    <xf numFmtId="0" fontId="12" fillId="16" borderId="0" applyNumberFormat="0" applyBorder="0" applyAlignment="0" applyProtection="0"/>
    <xf numFmtId="0" fontId="13" fillId="16" borderId="0" applyNumberFormat="0" applyBorder="0" applyAlignment="0" applyProtection="0"/>
    <xf numFmtId="0" fontId="12" fillId="17" borderId="0" applyNumberFormat="0" applyBorder="0" applyAlignment="0" applyProtection="0"/>
    <xf numFmtId="0" fontId="13" fillId="17" borderId="0" applyNumberFormat="0" applyBorder="0" applyAlignment="0" applyProtection="0"/>
    <xf numFmtId="0" fontId="12" fillId="18" borderId="0" applyNumberFormat="0" applyBorder="0" applyAlignment="0" applyProtection="0"/>
    <xf numFmtId="0" fontId="13" fillId="18" borderId="0" applyNumberFormat="0" applyBorder="0" applyAlignment="0" applyProtection="0"/>
    <xf numFmtId="0" fontId="12" fillId="19" borderId="0" applyNumberFormat="0" applyBorder="0" applyAlignment="0" applyProtection="0"/>
    <xf numFmtId="0" fontId="13" fillId="19" borderId="0" applyNumberFormat="0" applyBorder="0" applyAlignment="0" applyProtection="0"/>
    <xf numFmtId="0" fontId="12" fillId="20" borderId="0" applyNumberFormat="0" applyBorder="0" applyAlignment="0" applyProtection="0"/>
    <xf numFmtId="0" fontId="13" fillId="20" borderId="0" applyNumberFormat="0" applyBorder="0" applyAlignment="0" applyProtection="0"/>
    <xf numFmtId="0" fontId="12" fillId="15" borderId="0" applyNumberFormat="0" applyBorder="0" applyAlignment="0" applyProtection="0"/>
    <xf numFmtId="0" fontId="13" fillId="15" borderId="0" applyNumberFormat="0" applyBorder="0" applyAlignment="0" applyProtection="0"/>
    <xf numFmtId="0" fontId="12" fillId="16" borderId="0" applyNumberFormat="0" applyBorder="0" applyAlignment="0" applyProtection="0"/>
    <xf numFmtId="0" fontId="13" fillId="16" borderId="0" applyNumberFormat="0" applyBorder="0" applyAlignment="0" applyProtection="0"/>
    <xf numFmtId="0" fontId="12" fillId="21" borderId="0" applyNumberFormat="0" applyBorder="0" applyAlignment="0" applyProtection="0"/>
    <xf numFmtId="0" fontId="13" fillId="21" borderId="0" applyNumberFormat="0" applyBorder="0" applyAlignment="0" applyProtection="0"/>
    <xf numFmtId="0" fontId="14" fillId="5" borderId="0" applyNumberFormat="0" applyBorder="0" applyAlignment="0" applyProtection="0"/>
    <xf numFmtId="0" fontId="15" fillId="5" borderId="0" applyNumberFormat="0" applyBorder="0" applyAlignment="0" applyProtection="0"/>
    <xf numFmtId="0" fontId="16" fillId="22" borderId="44" applyNumberFormat="0" applyAlignment="0" applyProtection="0"/>
    <xf numFmtId="0" fontId="17" fillId="22" borderId="44" applyNumberFormat="0" applyAlignment="0" applyProtection="0"/>
    <xf numFmtId="0" fontId="18" fillId="23" borderId="45" applyNumberFormat="0" applyAlignment="0" applyProtection="0"/>
    <xf numFmtId="0" fontId="19" fillId="23" borderId="45" applyNumberFormat="0" applyAlignment="0" applyProtection="0"/>
    <xf numFmtId="164" fontId="20" fillId="0" borderId="0" applyFont="0" applyFill="0" applyBorder="0" applyAlignment="0" applyProtection="0"/>
    <xf numFmtId="0" fontId="21" fillId="0" borderId="0" applyNumberFormat="0" applyFill="0" applyBorder="0" applyAlignment="0" applyProtection="0"/>
    <xf numFmtId="0" fontId="22" fillId="0" borderId="0" applyNumberFormat="0" applyFill="0" applyBorder="0" applyAlignment="0" applyProtection="0"/>
    <xf numFmtId="0" fontId="23" fillId="6" borderId="0" applyNumberFormat="0" applyBorder="0" applyAlignment="0" applyProtection="0"/>
    <xf numFmtId="0" fontId="24" fillId="6" borderId="0" applyNumberFormat="0" applyBorder="0" applyAlignment="0" applyProtection="0"/>
    <xf numFmtId="0" fontId="25" fillId="0" borderId="46" applyNumberFormat="0" applyFill="0" applyAlignment="0" applyProtection="0"/>
    <xf numFmtId="0" fontId="26" fillId="0" borderId="46" applyNumberFormat="0" applyFill="0" applyAlignment="0" applyProtection="0"/>
    <xf numFmtId="0" fontId="27" fillId="0" borderId="47" applyNumberFormat="0" applyFill="0" applyAlignment="0" applyProtection="0"/>
    <xf numFmtId="0" fontId="28" fillId="0" borderId="47" applyNumberFormat="0" applyFill="0" applyAlignment="0" applyProtection="0"/>
    <xf numFmtId="0" fontId="29" fillId="0" borderId="48" applyNumberFormat="0" applyFill="0" applyAlignment="0" applyProtection="0"/>
    <xf numFmtId="0" fontId="30" fillId="0" borderId="48" applyNumberFormat="0" applyFill="0" applyAlignment="0" applyProtection="0"/>
    <xf numFmtId="0" fontId="29" fillId="0" borderId="0" applyNumberFormat="0" applyFill="0" applyBorder="0" applyAlignment="0" applyProtection="0"/>
    <xf numFmtId="0" fontId="30" fillId="0" borderId="0" applyNumberFormat="0" applyFill="0" applyBorder="0" applyAlignment="0" applyProtection="0"/>
    <xf numFmtId="0" fontId="31" fillId="9" borderId="44" applyNumberFormat="0" applyAlignment="0" applyProtection="0"/>
    <xf numFmtId="0" fontId="32" fillId="9" borderId="44" applyNumberFormat="0" applyAlignment="0" applyProtection="0"/>
    <xf numFmtId="0" fontId="33" fillId="0" borderId="49" applyNumberFormat="0" applyFill="0" applyAlignment="0" applyProtection="0"/>
    <xf numFmtId="0" fontId="34" fillId="0" borderId="49" applyNumberFormat="0" applyFill="0" applyAlignment="0" applyProtection="0"/>
    <xf numFmtId="0" fontId="35" fillId="24" borderId="0" applyNumberFormat="0" applyBorder="0" applyAlignment="0" applyProtection="0"/>
    <xf numFmtId="0" fontId="36" fillId="24" borderId="0" applyNumberFormat="0" applyBorder="0" applyAlignment="0" applyProtection="0"/>
    <xf numFmtId="0" fontId="37" fillId="0" borderId="0"/>
    <xf numFmtId="0" fontId="37" fillId="0" borderId="0"/>
    <xf numFmtId="0" fontId="4" fillId="0" borderId="0"/>
    <xf numFmtId="0" fontId="20" fillId="0" borderId="0"/>
    <xf numFmtId="0" fontId="37"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4" fillId="25" borderId="50" applyNumberFormat="0" applyFont="0" applyAlignment="0" applyProtection="0"/>
    <xf numFmtId="0" fontId="20" fillId="25" borderId="50" applyNumberFormat="0" applyFont="0" applyAlignment="0" applyProtection="0"/>
    <xf numFmtId="0" fontId="38" fillId="22" borderId="51" applyNumberFormat="0" applyAlignment="0" applyProtection="0"/>
    <xf numFmtId="0" fontId="39" fillId="22" borderId="51" applyNumberFormat="0" applyAlignment="0" applyProtection="0"/>
    <xf numFmtId="9" fontId="20"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9" fontId="4" fillId="0" borderId="0" applyFont="0" applyFill="0" applyBorder="0" applyAlignment="0" applyProtection="0"/>
    <xf numFmtId="0" fontId="40" fillId="0" borderId="0" applyNumberFormat="0" applyFill="0" applyBorder="0" applyAlignment="0" applyProtection="0"/>
    <xf numFmtId="0" fontId="7" fillId="0" borderId="52" applyNumberFormat="0" applyFill="0" applyAlignment="0" applyProtection="0"/>
    <xf numFmtId="0" fontId="11" fillId="0" borderId="52" applyNumberFormat="0" applyFill="0" applyAlignment="0" applyProtection="0"/>
    <xf numFmtId="0" fontId="41" fillId="0" borderId="0" applyNumberFormat="0" applyFill="0" applyBorder="0" applyAlignment="0" applyProtection="0"/>
    <xf numFmtId="0" fontId="42" fillId="0" borderId="0" applyNumberFormat="0" applyFill="0" applyBorder="0" applyAlignment="0" applyProtection="0"/>
    <xf numFmtId="9" fontId="43" fillId="0" borderId="0" applyFont="0" applyFill="0" applyBorder="0" applyAlignment="0" applyProtection="0"/>
    <xf numFmtId="0" fontId="43" fillId="0" borderId="0"/>
    <xf numFmtId="0" fontId="4" fillId="0" borderId="0"/>
    <xf numFmtId="0" fontId="5" fillId="0" borderId="0"/>
    <xf numFmtId="0" fontId="10" fillId="0" borderId="0"/>
    <xf numFmtId="0" fontId="43" fillId="28" borderId="69" applyNumberFormat="0" applyFont="0" applyAlignment="0" applyProtection="0"/>
    <xf numFmtId="0" fontId="51" fillId="0" borderId="0" applyNumberFormat="0" applyFill="0" applyBorder="0" applyAlignment="0" applyProtection="0"/>
    <xf numFmtId="0" fontId="65" fillId="0" borderId="0" applyNumberFormat="0" applyFill="0" applyBorder="0" applyAlignment="0" applyProtection="0"/>
    <xf numFmtId="0" fontId="88" fillId="0" borderId="78" applyNumberFormat="0" applyFill="0" applyAlignment="0" applyProtection="0"/>
    <xf numFmtId="43" fontId="20" fillId="0" borderId="0" applyFont="0" applyFill="0" applyBorder="0" applyAlignment="0" applyProtection="0"/>
    <xf numFmtId="0" fontId="43" fillId="0" borderId="0"/>
  </cellStyleXfs>
  <cellXfs count="880">
    <xf numFmtId="0" fontId="0" fillId="0" borderId="0" xfId="0"/>
    <xf numFmtId="0" fontId="0" fillId="30" borderId="33" xfId="0" applyFill="1" applyBorder="1"/>
    <xf numFmtId="0" fontId="0" fillId="30" borderId="54" xfId="0" applyFill="1" applyBorder="1"/>
    <xf numFmtId="0" fontId="0" fillId="30" borderId="38" xfId="0" applyFill="1" applyBorder="1"/>
    <xf numFmtId="0" fontId="44" fillId="26" borderId="4" xfId="0" applyFont="1" applyFill="1" applyBorder="1" applyAlignment="1">
      <alignment horizontal="left" vertical="top"/>
    </xf>
    <xf numFmtId="0" fontId="44" fillId="26" borderId="5" xfId="0" applyFont="1" applyFill="1" applyBorder="1" applyAlignment="1">
      <alignment horizontal="left" vertical="top"/>
    </xf>
    <xf numFmtId="0" fontId="44" fillId="26" borderId="23" xfId="0" applyFont="1" applyFill="1" applyBorder="1" applyAlignment="1">
      <alignment horizontal="left" vertical="top"/>
    </xf>
    <xf numFmtId="0" fontId="0" fillId="0" borderId="43" xfId="0" applyBorder="1" applyAlignment="1">
      <alignment wrapText="1"/>
    </xf>
    <xf numFmtId="0" fontId="0" fillId="0" borderId="40" xfId="0" applyBorder="1" applyAlignment="1">
      <alignment wrapText="1"/>
    </xf>
    <xf numFmtId="0" fontId="0" fillId="0" borderId="41" xfId="0" applyBorder="1" applyAlignment="1">
      <alignment wrapText="1"/>
    </xf>
    <xf numFmtId="0" fontId="2" fillId="3" borderId="0" xfId="0" applyFont="1" applyFill="1"/>
    <xf numFmtId="0" fontId="4" fillId="3" borderId="0" xfId="0" applyFont="1" applyFill="1"/>
    <xf numFmtId="0" fontId="46" fillId="3" borderId="0" xfId="0" applyFont="1" applyFill="1"/>
    <xf numFmtId="0" fontId="0" fillId="29" borderId="0" xfId="0" applyFill="1"/>
    <xf numFmtId="0" fontId="6" fillId="0" borderId="13" xfId="0" applyFont="1" applyBorder="1" applyAlignment="1" applyProtection="1">
      <alignment horizontal="center" vertical="center" wrapText="1"/>
      <protection locked="0"/>
    </xf>
    <xf numFmtId="0" fontId="6" fillId="0" borderId="15" xfId="0" applyFont="1" applyBorder="1" applyAlignment="1" applyProtection="1">
      <alignment horizontal="center" vertical="center" wrapText="1"/>
      <protection locked="0"/>
    </xf>
    <xf numFmtId="0" fontId="0" fillId="0" borderId="12" xfId="0" applyBorder="1" applyProtection="1">
      <protection locked="0"/>
    </xf>
    <xf numFmtId="0" fontId="0" fillId="0" borderId="13" xfId="0" applyBorder="1" applyProtection="1">
      <protection locked="0"/>
    </xf>
    <xf numFmtId="0" fontId="0" fillId="0" borderId="15" xfId="0" applyBorder="1" applyProtection="1">
      <protection locked="0"/>
    </xf>
    <xf numFmtId="0" fontId="0" fillId="0" borderId="16" xfId="0" applyBorder="1" applyProtection="1">
      <protection locked="0"/>
    </xf>
    <xf numFmtId="0" fontId="0" fillId="0" borderId="17" xfId="0" applyBorder="1" applyProtection="1">
      <protection locked="0"/>
    </xf>
    <xf numFmtId="0" fontId="0" fillId="0" borderId="19" xfId="0" applyBorder="1" applyProtection="1">
      <protection locked="0"/>
    </xf>
    <xf numFmtId="0" fontId="0" fillId="0" borderId="20" xfId="0" applyBorder="1" applyProtection="1">
      <protection locked="0"/>
    </xf>
    <xf numFmtId="0" fontId="0" fillId="0" borderId="21" xfId="0" applyBorder="1" applyProtection="1">
      <protection locked="0"/>
    </xf>
    <xf numFmtId="0" fontId="0" fillId="0" borderId="26" xfId="0" applyBorder="1" applyProtection="1">
      <protection locked="0"/>
    </xf>
    <xf numFmtId="0" fontId="55" fillId="0" borderId="0" xfId="0" applyFont="1"/>
    <xf numFmtId="0" fontId="56" fillId="0" borderId="0" xfId="0" applyFont="1" applyAlignment="1">
      <alignment vertical="center"/>
    </xf>
    <xf numFmtId="0" fontId="9" fillId="0" borderId="0" xfId="0" applyFont="1" applyAlignment="1">
      <alignment horizontal="left"/>
    </xf>
    <xf numFmtId="0" fontId="6" fillId="31" borderId="3" xfId="0" applyFont="1" applyFill="1" applyBorder="1" applyAlignment="1">
      <alignment horizontal="center" vertical="center" wrapText="1"/>
    </xf>
    <xf numFmtId="1" fontId="8" fillId="31" borderId="7" xfId="1" applyNumberFormat="1" applyFont="1" applyFill="1" applyBorder="1" applyAlignment="1">
      <alignment horizontal="center" vertical="center" wrapText="1"/>
    </xf>
    <xf numFmtId="1" fontId="8" fillId="31" borderId="8" xfId="1" applyNumberFormat="1" applyFont="1" applyFill="1" applyBorder="1" applyAlignment="1">
      <alignment horizontal="center" vertical="center" wrapText="1"/>
    </xf>
    <xf numFmtId="0" fontId="10" fillId="32" borderId="55" xfId="0" applyFont="1" applyFill="1" applyBorder="1" applyAlignment="1">
      <alignment vertical="center" wrapText="1"/>
    </xf>
    <xf numFmtId="0" fontId="10" fillId="32" borderId="55" xfId="1" applyFont="1" applyFill="1" applyBorder="1" applyAlignment="1">
      <alignment horizontal="left" vertical="center" wrapText="1"/>
    </xf>
    <xf numFmtId="0" fontId="8" fillId="32" borderId="55" xfId="0" applyFont="1" applyFill="1" applyBorder="1" applyAlignment="1">
      <alignment horizontal="left" vertical="center" wrapText="1"/>
    </xf>
    <xf numFmtId="0" fontId="10" fillId="32" borderId="33" xfId="1" applyFont="1" applyFill="1" applyBorder="1" applyAlignment="1">
      <alignment horizontal="left" vertical="center" wrapText="1"/>
    </xf>
    <xf numFmtId="0" fontId="10" fillId="32" borderId="54" xfId="1" applyFont="1" applyFill="1" applyBorder="1" applyAlignment="1">
      <alignment horizontal="left" vertical="center" wrapText="1"/>
    </xf>
    <xf numFmtId="0" fontId="45" fillId="33" borderId="55" xfId="0" applyFont="1" applyFill="1" applyBorder="1" applyAlignment="1">
      <alignment horizontal="center" vertical="center" wrapText="1"/>
    </xf>
    <xf numFmtId="0" fontId="57" fillId="33" borderId="56" xfId="0" applyFont="1" applyFill="1" applyBorder="1" applyAlignment="1">
      <alignment horizontal="center" vertical="center" wrapText="1"/>
    </xf>
    <xf numFmtId="0" fontId="45" fillId="33" borderId="9" xfId="0" applyFont="1" applyFill="1" applyBorder="1" applyAlignment="1">
      <alignment horizontal="center" vertical="center" wrapText="1"/>
    </xf>
    <xf numFmtId="0" fontId="45" fillId="33" borderId="10" xfId="0" applyFont="1" applyFill="1" applyBorder="1" applyAlignment="1">
      <alignment horizontal="center" vertical="center" wrapText="1"/>
    </xf>
    <xf numFmtId="0" fontId="45" fillId="33" borderId="11" xfId="0" applyFont="1" applyFill="1" applyBorder="1" applyAlignment="1">
      <alignment horizontal="center" vertical="center" wrapText="1"/>
    </xf>
    <xf numFmtId="0" fontId="45" fillId="33" borderId="23" xfId="0" applyFont="1" applyFill="1" applyBorder="1" applyAlignment="1">
      <alignment horizontal="center" vertical="center" wrapText="1"/>
    </xf>
    <xf numFmtId="1" fontId="8" fillId="31" borderId="55" xfId="1" applyNumberFormat="1" applyFont="1" applyFill="1" applyBorder="1" applyAlignment="1">
      <alignment horizontal="center" vertical="center" wrapText="1"/>
    </xf>
    <xf numFmtId="0" fontId="2" fillId="0" borderId="0" xfId="0" applyFont="1"/>
    <xf numFmtId="0" fontId="46" fillId="0" borderId="0" xfId="0" applyFont="1"/>
    <xf numFmtId="0" fontId="2" fillId="0" borderId="0" xfId="0" applyFont="1" applyAlignment="1">
      <alignment vertical="center"/>
    </xf>
    <xf numFmtId="0" fontId="57" fillId="33" borderId="27" xfId="1" applyFont="1" applyFill="1" applyBorder="1" applyAlignment="1">
      <alignment horizontal="center" vertical="center" wrapText="1"/>
    </xf>
    <xf numFmtId="0" fontId="57" fillId="33" borderId="36" xfId="1" applyFont="1" applyFill="1" applyBorder="1" applyAlignment="1">
      <alignment horizontal="center" vertical="center" wrapText="1"/>
    </xf>
    <xf numFmtId="0" fontId="57" fillId="33" borderId="55" xfId="0" applyFont="1" applyFill="1" applyBorder="1" applyAlignment="1">
      <alignment horizontal="center" vertical="center" wrapText="1"/>
    </xf>
    <xf numFmtId="1" fontId="10" fillId="0" borderId="17" xfId="1" applyNumberFormat="1" applyFont="1" applyBorder="1" applyAlignment="1" applyProtection="1">
      <alignment horizontal="center" vertical="center" wrapText="1"/>
      <protection locked="0"/>
    </xf>
    <xf numFmtId="0" fontId="2" fillId="3" borderId="0" xfId="0" applyFont="1" applyFill="1" applyAlignment="1">
      <alignment vertical="center"/>
    </xf>
    <xf numFmtId="0" fontId="0" fillId="0" borderId="0" xfId="0" applyAlignment="1">
      <alignment horizontal="center" vertical="center" wrapText="1"/>
    </xf>
    <xf numFmtId="1" fontId="20" fillId="0" borderId="12" xfId="0" applyNumberFormat="1" applyFont="1" applyBorder="1" applyAlignment="1" applyProtection="1">
      <alignment horizontal="center" vertical="center"/>
      <protection locked="0"/>
    </xf>
    <xf numFmtId="1" fontId="5" fillId="0" borderId="20" xfId="1" applyNumberFormat="1" applyBorder="1" applyAlignment="1" applyProtection="1">
      <alignment horizontal="center" vertical="center" wrapText="1"/>
      <protection locked="0"/>
    </xf>
    <xf numFmtId="1" fontId="8" fillId="31" borderId="13" xfId="1" applyNumberFormat="1" applyFont="1" applyFill="1" applyBorder="1" applyAlignment="1">
      <alignment horizontal="center" vertical="center" wrapText="1"/>
    </xf>
    <xf numFmtId="1" fontId="8" fillId="31" borderId="17" xfId="1" applyNumberFormat="1" applyFont="1" applyFill="1" applyBorder="1" applyAlignment="1">
      <alignment horizontal="center" vertical="center" wrapText="1"/>
    </xf>
    <xf numFmtId="1" fontId="8" fillId="31" borderId="66" xfId="1" applyNumberFormat="1" applyFont="1" applyFill="1" applyBorder="1" applyAlignment="1">
      <alignment horizontal="center" vertical="center" wrapText="1"/>
    </xf>
    <xf numFmtId="9" fontId="20" fillId="29" borderId="17" xfId="103" applyFont="1" applyFill="1" applyBorder="1" applyAlignment="1" applyProtection="1">
      <alignment horizontal="center" vertical="center" wrapText="1"/>
      <protection locked="0"/>
    </xf>
    <xf numFmtId="1" fontId="20" fillId="0" borderId="31" xfId="0" applyNumberFormat="1" applyFont="1" applyBorder="1" applyAlignment="1" applyProtection="1">
      <alignment horizontal="center" vertical="center"/>
      <protection locked="0"/>
    </xf>
    <xf numFmtId="1" fontId="5" fillId="0" borderId="36" xfId="1" applyNumberFormat="1" applyBorder="1" applyAlignment="1" applyProtection="1">
      <alignment horizontal="center" vertical="center" wrapText="1"/>
      <protection locked="0"/>
    </xf>
    <xf numFmtId="1" fontId="49" fillId="27" borderId="25" xfId="0" applyNumberFormat="1" applyFont="1" applyFill="1" applyBorder="1" applyAlignment="1">
      <alignment horizontal="center" vertical="center" wrapText="1"/>
    </xf>
    <xf numFmtId="0" fontId="57" fillId="33" borderId="4" xfId="0" applyFont="1" applyFill="1" applyBorder="1" applyAlignment="1">
      <alignment horizontal="center" vertical="center" wrapText="1"/>
    </xf>
    <xf numFmtId="0" fontId="1" fillId="32" borderId="1" xfId="1" applyFont="1" applyFill="1" applyBorder="1" applyAlignment="1">
      <alignment horizontal="center" vertical="center" wrapText="1"/>
    </xf>
    <xf numFmtId="0" fontId="6" fillId="32" borderId="1" xfId="1" applyFont="1" applyFill="1" applyBorder="1" applyAlignment="1">
      <alignment horizontal="center" vertical="center" wrapText="1"/>
    </xf>
    <xf numFmtId="0" fontId="10" fillId="32" borderId="55" xfId="0" applyFont="1" applyFill="1" applyBorder="1" applyAlignment="1" applyProtection="1">
      <alignment vertical="center" wrapText="1"/>
      <protection locked="0"/>
    </xf>
    <xf numFmtId="0" fontId="8" fillId="33" borderId="38" xfId="1" applyFont="1" applyFill="1" applyBorder="1" applyAlignment="1">
      <alignment horizontal="right" vertical="center" wrapText="1"/>
    </xf>
    <xf numFmtId="1" fontId="8" fillId="33" borderId="10" xfId="1" applyNumberFormat="1" applyFont="1" applyFill="1" applyBorder="1" applyAlignment="1">
      <alignment horizontal="center" vertical="center" wrapText="1"/>
    </xf>
    <xf numFmtId="1" fontId="8" fillId="33" borderId="11" xfId="1" applyNumberFormat="1" applyFont="1" applyFill="1" applyBorder="1" applyAlignment="1">
      <alignment horizontal="center" vertical="center" wrapText="1"/>
    </xf>
    <xf numFmtId="9" fontId="8" fillId="31" borderId="17" xfId="103" applyFont="1" applyFill="1" applyBorder="1" applyAlignment="1" applyProtection="1">
      <alignment horizontal="center" vertical="center" wrapText="1"/>
    </xf>
    <xf numFmtId="1" fontId="8" fillId="33" borderId="9" xfId="1" applyNumberFormat="1" applyFont="1" applyFill="1" applyBorder="1" applyAlignment="1">
      <alignment horizontal="center" vertical="center" wrapText="1"/>
    </xf>
    <xf numFmtId="0" fontId="10" fillId="32" borderId="56" xfId="1" applyFont="1" applyFill="1" applyBorder="1" applyAlignment="1">
      <alignment vertical="center" wrapText="1"/>
    </xf>
    <xf numFmtId="9" fontId="8" fillId="31" borderId="21" xfId="103" applyFont="1" applyFill="1" applyBorder="1" applyAlignment="1" applyProtection="1">
      <alignment horizontal="center" vertical="center" wrapText="1"/>
    </xf>
    <xf numFmtId="0" fontId="8" fillId="29" borderId="6" xfId="1" applyFont="1" applyFill="1" applyBorder="1" applyAlignment="1" applyProtection="1">
      <alignment horizontal="center" vertical="center" wrapText="1"/>
      <protection locked="0"/>
    </xf>
    <xf numFmtId="1" fontId="6" fillId="33" borderId="76" xfId="0" applyNumberFormat="1" applyFont="1" applyFill="1" applyBorder="1" applyAlignment="1">
      <alignment horizontal="center" vertical="center" wrapText="1"/>
    </xf>
    <xf numFmtId="0" fontId="4" fillId="29" borderId="0" xfId="0" applyFont="1" applyFill="1" applyAlignment="1">
      <alignment vertical="center"/>
    </xf>
    <xf numFmtId="1" fontId="10" fillId="29" borderId="55" xfId="1" applyNumberFormat="1" applyFont="1" applyFill="1" applyBorder="1" applyAlignment="1">
      <alignment horizontal="center" vertical="center" wrapText="1"/>
    </xf>
    <xf numFmtId="0" fontId="6" fillId="29" borderId="21" xfId="0" applyFont="1" applyFill="1" applyBorder="1" applyAlignment="1" applyProtection="1">
      <alignment horizontal="center" vertical="center" wrapText="1"/>
      <protection locked="0"/>
    </xf>
    <xf numFmtId="0" fontId="6" fillId="29" borderId="26" xfId="0" applyFont="1" applyFill="1" applyBorder="1" applyAlignment="1" applyProtection="1">
      <alignment horizontal="center" vertical="center" wrapText="1"/>
      <protection locked="0"/>
    </xf>
    <xf numFmtId="0" fontId="6" fillId="29" borderId="13" xfId="0" applyFont="1" applyFill="1" applyBorder="1" applyAlignment="1" applyProtection="1">
      <alignment horizontal="center" vertical="center" wrapText="1"/>
      <protection locked="0"/>
    </xf>
    <xf numFmtId="0" fontId="6" fillId="29" borderId="15" xfId="0" applyFont="1" applyFill="1" applyBorder="1" applyAlignment="1" applyProtection="1">
      <alignment horizontal="center" vertical="center" wrapText="1"/>
      <protection locked="0"/>
    </xf>
    <xf numFmtId="0" fontId="6" fillId="35" borderId="55" xfId="0" applyFont="1" applyFill="1" applyBorder="1" applyAlignment="1">
      <alignment horizontal="center" vertical="center" wrapText="1"/>
    </xf>
    <xf numFmtId="0" fontId="9" fillId="35" borderId="55" xfId="0" applyFont="1" applyFill="1" applyBorder="1" applyAlignment="1">
      <alignment horizontal="left" vertical="center" wrapText="1"/>
    </xf>
    <xf numFmtId="9" fontId="6" fillId="35" borderId="55" xfId="0" applyNumberFormat="1" applyFont="1" applyFill="1" applyBorder="1" applyAlignment="1">
      <alignment horizontal="center" vertical="center" wrapText="1"/>
    </xf>
    <xf numFmtId="0" fontId="10" fillId="35" borderId="1" xfId="0" applyFont="1" applyFill="1" applyBorder="1" applyAlignment="1">
      <alignment vertical="center" wrapText="1"/>
    </xf>
    <xf numFmtId="0" fontId="57" fillId="34" borderId="36" xfId="1" applyFont="1" applyFill="1" applyBorder="1" applyAlignment="1">
      <alignment horizontal="center" vertical="center" wrapText="1"/>
    </xf>
    <xf numFmtId="0" fontId="10" fillId="35" borderId="55" xfId="0" applyFont="1" applyFill="1" applyBorder="1" applyAlignment="1">
      <alignment vertical="center" wrapText="1"/>
    </xf>
    <xf numFmtId="9" fontId="6" fillId="35" borderId="1" xfId="1" applyNumberFormat="1" applyFont="1" applyFill="1" applyBorder="1" applyAlignment="1">
      <alignment horizontal="center" vertical="center" wrapText="1"/>
    </xf>
    <xf numFmtId="1" fontId="8" fillId="35" borderId="55" xfId="1" applyNumberFormat="1" applyFont="1" applyFill="1" applyBorder="1" applyAlignment="1">
      <alignment horizontal="center" vertical="center" wrapText="1"/>
    </xf>
    <xf numFmtId="0" fontId="0" fillId="27" borderId="55" xfId="0" applyFill="1" applyBorder="1"/>
    <xf numFmtId="0" fontId="10" fillId="35" borderId="55" xfId="0" applyFont="1" applyFill="1" applyBorder="1" applyAlignment="1" applyProtection="1">
      <alignment vertical="center" wrapText="1"/>
      <protection locked="0"/>
    </xf>
    <xf numFmtId="0" fontId="64" fillId="0" borderId="0" xfId="0" applyFont="1"/>
    <xf numFmtId="1" fontId="8" fillId="2" borderId="13" xfId="1" applyNumberFormat="1" applyFont="1" applyFill="1" applyBorder="1" applyAlignment="1">
      <alignment horizontal="center" vertical="center" wrapText="1"/>
    </xf>
    <xf numFmtId="1" fontId="8" fillId="2" borderId="14" xfId="1" applyNumberFormat="1" applyFont="1" applyFill="1" applyBorder="1" applyAlignment="1">
      <alignment horizontal="center" vertical="center" wrapText="1"/>
    </xf>
    <xf numFmtId="1" fontId="8" fillId="31" borderId="71" xfId="1" applyNumberFormat="1" applyFont="1" applyFill="1" applyBorder="1" applyAlignment="1">
      <alignment horizontal="center" vertical="center" wrapText="1"/>
    </xf>
    <xf numFmtId="9" fontId="11" fillId="31" borderId="20" xfId="103" applyFont="1" applyFill="1" applyBorder="1" applyAlignment="1">
      <alignment horizontal="center" vertical="center" wrapText="1"/>
    </xf>
    <xf numFmtId="1" fontId="8" fillId="2" borderId="12" xfId="1" applyNumberFormat="1" applyFont="1" applyFill="1" applyBorder="1" applyAlignment="1">
      <alignment horizontal="center" vertical="center" wrapText="1"/>
    </xf>
    <xf numFmtId="0" fontId="20" fillId="35" borderId="55" xfId="0" applyFont="1" applyFill="1" applyBorder="1" applyAlignment="1">
      <alignment horizontal="center" vertical="top" textRotation="90" wrapText="1"/>
    </xf>
    <xf numFmtId="0" fontId="57" fillId="33" borderId="24" xfId="0" applyFont="1" applyFill="1" applyBorder="1" applyAlignment="1">
      <alignment horizontal="center" vertical="center"/>
    </xf>
    <xf numFmtId="0" fontId="20" fillId="32" borderId="4" xfId="0" applyFont="1" applyFill="1" applyBorder="1" applyAlignment="1">
      <alignment vertical="center" textRotation="90" wrapText="1"/>
    </xf>
    <xf numFmtId="0" fontId="0" fillId="0" borderId="0" xfId="0" applyAlignment="1">
      <alignment horizontal="left"/>
    </xf>
    <xf numFmtId="0" fontId="54" fillId="0" borderId="0" xfId="0" applyFont="1" applyAlignment="1">
      <alignment vertical="top"/>
    </xf>
    <xf numFmtId="0" fontId="54" fillId="0" borderId="24" xfId="0" applyFont="1" applyBorder="1" applyAlignment="1">
      <alignment horizontal="left" vertical="top" wrapText="1"/>
    </xf>
    <xf numFmtId="0" fontId="54" fillId="0" borderId="0" xfId="0" applyFont="1" applyAlignment="1">
      <alignment horizontal="left" vertical="top" wrapText="1"/>
    </xf>
    <xf numFmtId="0" fontId="67" fillId="29" borderId="0" xfId="0" applyFont="1" applyFill="1" applyAlignment="1">
      <alignment horizontal="left"/>
    </xf>
    <xf numFmtId="0" fontId="66" fillId="0" borderId="0" xfId="0" applyFont="1" applyAlignment="1">
      <alignment horizontal="center" vertical="center" wrapText="1"/>
    </xf>
    <xf numFmtId="0" fontId="0" fillId="0" borderId="63" xfId="0" applyBorder="1"/>
    <xf numFmtId="0" fontId="0" fillId="0" borderId="17" xfId="0" applyBorder="1"/>
    <xf numFmtId="0" fontId="66" fillId="32" borderId="1" xfId="0" applyFont="1" applyFill="1" applyBorder="1" applyAlignment="1">
      <alignment vertical="center"/>
    </xf>
    <xf numFmtId="0" fontId="68" fillId="32" borderId="2" xfId="0" applyFont="1" applyFill="1" applyBorder="1" applyAlignment="1">
      <alignment vertical="center"/>
    </xf>
    <xf numFmtId="0" fontId="68" fillId="32" borderId="3" xfId="0" applyFont="1" applyFill="1" applyBorder="1" applyAlignment="1">
      <alignment vertical="center"/>
    </xf>
    <xf numFmtId="0" fontId="73" fillId="0" borderId="0" xfId="0" applyFont="1" applyAlignment="1">
      <alignment horizontal="left" vertical="center"/>
    </xf>
    <xf numFmtId="0" fontId="55" fillId="32" borderId="9" xfId="0" applyFont="1" applyFill="1" applyBorder="1" applyAlignment="1">
      <alignment horizontal="center" vertical="center"/>
    </xf>
    <xf numFmtId="0" fontId="55" fillId="32" borderId="10" xfId="0" applyFont="1" applyFill="1" applyBorder="1" applyAlignment="1">
      <alignment horizontal="center" vertical="center"/>
    </xf>
    <xf numFmtId="0" fontId="55" fillId="32" borderId="77" xfId="0" applyFont="1" applyFill="1" applyBorder="1" applyAlignment="1">
      <alignment horizontal="center" vertical="center"/>
    </xf>
    <xf numFmtId="0" fontId="0" fillId="0" borderId="12" xfId="0" applyBorder="1"/>
    <xf numFmtId="0" fontId="0" fillId="0" borderId="13" xfId="0" applyBorder="1"/>
    <xf numFmtId="0" fontId="0" fillId="0" borderId="15" xfId="0" applyBorder="1"/>
    <xf numFmtId="0" fontId="0" fillId="0" borderId="16" xfId="0" applyBorder="1"/>
    <xf numFmtId="0" fontId="0" fillId="0" borderId="19" xfId="0" applyBorder="1"/>
    <xf numFmtId="0" fontId="0" fillId="0" borderId="20" xfId="0" applyBorder="1"/>
    <xf numFmtId="0" fontId="0" fillId="0" borderId="21" xfId="0" applyBorder="1"/>
    <xf numFmtId="0" fontId="0" fillId="0" borderId="73" xfId="0" applyBorder="1"/>
    <xf numFmtId="0" fontId="0" fillId="0" borderId="26" xfId="0" applyBorder="1"/>
    <xf numFmtId="0" fontId="0" fillId="0" borderId="0" xfId="0" applyAlignment="1">
      <alignment horizontal="center" wrapText="1"/>
    </xf>
    <xf numFmtId="0" fontId="68" fillId="29" borderId="24" xfId="0" applyFont="1" applyFill="1" applyBorder="1" applyAlignment="1">
      <alignment horizontal="left" vertical="center"/>
    </xf>
    <xf numFmtId="0" fontId="55" fillId="32" borderId="6" xfId="0" applyFont="1" applyFill="1" applyBorder="1" applyAlignment="1">
      <alignment horizontal="center" vertical="center"/>
    </xf>
    <xf numFmtId="0" fontId="55" fillId="32" borderId="7" xfId="0" applyFont="1" applyFill="1" applyBorder="1" applyAlignment="1">
      <alignment horizontal="center" vertical="center"/>
    </xf>
    <xf numFmtId="0" fontId="55" fillId="32" borderId="61" xfId="0" applyFont="1" applyFill="1" applyBorder="1" applyAlignment="1">
      <alignment horizontal="center" vertical="center"/>
    </xf>
    <xf numFmtId="0" fontId="55" fillId="32" borderId="8" xfId="0" applyFont="1" applyFill="1" applyBorder="1" applyAlignment="1">
      <alignment horizontal="left" vertical="center" wrapText="1"/>
    </xf>
    <xf numFmtId="0" fontId="0" fillId="0" borderId="64" xfId="0" applyBorder="1" applyAlignment="1">
      <alignment vertical="center"/>
    </xf>
    <xf numFmtId="0" fontId="0" fillId="0" borderId="63" xfId="0" applyBorder="1" applyAlignment="1">
      <alignment vertical="center"/>
    </xf>
    <xf numFmtId="0" fontId="0" fillId="0" borderId="68" xfId="0" applyBorder="1" applyAlignment="1">
      <alignment vertical="center"/>
    </xf>
    <xf numFmtId="0" fontId="0" fillId="0" borderId="65" xfId="0" applyBorder="1" applyAlignment="1">
      <alignment vertical="center"/>
    </xf>
    <xf numFmtId="0" fontId="0" fillId="0" borderId="18" xfId="0" applyBorder="1"/>
    <xf numFmtId="0" fontId="0" fillId="0" borderId="22" xfId="0" applyBorder="1"/>
    <xf numFmtId="14" fontId="0" fillId="0" borderId="0" xfId="0" applyNumberFormat="1"/>
    <xf numFmtId="165" fontId="0" fillId="31" borderId="17" xfId="0" applyNumberFormat="1" applyFill="1" applyBorder="1" applyAlignment="1">
      <alignment horizontal="center" vertical="center" wrapText="1"/>
    </xf>
    <xf numFmtId="17" fontId="0" fillId="31" borderId="17" xfId="0" applyNumberFormat="1" applyFill="1" applyBorder="1" applyAlignment="1">
      <alignment horizontal="center" vertical="center" wrapText="1"/>
    </xf>
    <xf numFmtId="0" fontId="0" fillId="31" borderId="17" xfId="0" applyFill="1" applyBorder="1" applyAlignment="1">
      <alignment horizontal="center" vertical="center" wrapText="1"/>
    </xf>
    <xf numFmtId="0" fontId="76" fillId="0" borderId="63" xfId="0" applyFont="1" applyBorder="1" applyAlignment="1">
      <alignment horizontal="center" vertical="center" wrapText="1"/>
    </xf>
    <xf numFmtId="0" fontId="0" fillId="0" borderId="63" xfId="0" applyBorder="1" applyAlignment="1">
      <alignment horizontal="center"/>
    </xf>
    <xf numFmtId="0" fontId="55" fillId="31" borderId="55" xfId="0" applyFont="1" applyFill="1" applyBorder="1" applyAlignment="1">
      <alignment horizontal="center" vertical="center" wrapText="1"/>
    </xf>
    <xf numFmtId="0" fontId="55" fillId="31" borderId="3" xfId="0" applyFont="1" applyFill="1" applyBorder="1" applyAlignment="1">
      <alignment horizontal="center" vertical="center" wrapText="1"/>
    </xf>
    <xf numFmtId="0" fontId="77" fillId="0" borderId="0" xfId="0" applyFont="1"/>
    <xf numFmtId="0" fontId="78" fillId="0" borderId="0" xfId="0" applyFont="1" applyAlignment="1">
      <alignment vertical="center"/>
    </xf>
    <xf numFmtId="0" fontId="80" fillId="39" borderId="29" xfId="0" applyFont="1" applyFill="1" applyBorder="1" applyAlignment="1">
      <alignment horizontal="center" vertical="center" wrapText="1"/>
    </xf>
    <xf numFmtId="0" fontId="80" fillId="40" borderId="29" xfId="0" applyFont="1" applyFill="1" applyBorder="1" applyAlignment="1">
      <alignment horizontal="center" vertical="center" wrapText="1"/>
    </xf>
    <xf numFmtId="0" fontId="80" fillId="0" borderId="29" xfId="0" applyFont="1" applyBorder="1" applyAlignment="1">
      <alignment vertical="center" wrapText="1"/>
    </xf>
    <xf numFmtId="0" fontId="1" fillId="3" borderId="0" xfId="0" applyFont="1" applyFill="1" applyAlignment="1">
      <alignment horizontal="left" vertical="center" wrapText="1"/>
    </xf>
    <xf numFmtId="0" fontId="57" fillId="33" borderId="55" xfId="0" applyFont="1" applyFill="1" applyBorder="1" applyAlignment="1">
      <alignment horizontal="left" vertical="center" wrapText="1"/>
    </xf>
    <xf numFmtId="0" fontId="9" fillId="0" borderId="0" xfId="0" applyFont="1" applyAlignment="1">
      <alignment horizontal="left" vertical="center" wrapText="1"/>
    </xf>
    <xf numFmtId="0" fontId="1" fillId="27" borderId="17" xfId="0" applyFont="1" applyFill="1" applyBorder="1" applyAlignment="1">
      <alignment horizontal="center" vertical="center" wrapText="1"/>
    </xf>
    <xf numFmtId="1" fontId="8" fillId="27" borderId="72" xfId="1" applyNumberFormat="1" applyFont="1" applyFill="1" applyBorder="1" applyAlignment="1">
      <alignment horizontal="center" vertical="center" wrapText="1"/>
    </xf>
    <xf numFmtId="1" fontId="8" fillId="27" borderId="63" xfId="1" applyNumberFormat="1" applyFont="1" applyFill="1" applyBorder="1" applyAlignment="1">
      <alignment horizontal="center" vertical="center" wrapText="1"/>
    </xf>
    <xf numFmtId="1" fontId="8" fillId="27" borderId="65" xfId="1" applyNumberFormat="1" applyFont="1" applyFill="1" applyBorder="1" applyAlignment="1">
      <alignment horizontal="center" vertical="center" wrapText="1"/>
    </xf>
    <xf numFmtId="0" fontId="6" fillId="29" borderId="9" xfId="0" applyFont="1" applyFill="1" applyBorder="1" applyAlignment="1">
      <alignment horizontal="center" vertical="center" wrapText="1"/>
    </xf>
    <xf numFmtId="0" fontId="6" fillId="2" borderId="41" xfId="0" applyFont="1" applyFill="1" applyBorder="1" applyAlignment="1">
      <alignment horizontal="center" vertical="center" wrapText="1"/>
    </xf>
    <xf numFmtId="0" fontId="6" fillId="2" borderId="55" xfId="0" applyFont="1" applyFill="1" applyBorder="1" applyAlignment="1">
      <alignment horizontal="center" vertical="center" wrapText="1"/>
    </xf>
    <xf numFmtId="0" fontId="54" fillId="0" borderId="0" xfId="0" applyFont="1" applyAlignment="1">
      <alignment vertical="top" wrapText="1"/>
    </xf>
    <xf numFmtId="0" fontId="67" fillId="29" borderId="0" xfId="0" applyFont="1" applyFill="1" applyAlignment="1">
      <alignment wrapText="1"/>
    </xf>
    <xf numFmtId="0" fontId="0" fillId="0" borderId="0" xfId="0" applyAlignment="1">
      <alignment wrapText="1"/>
    </xf>
    <xf numFmtId="0" fontId="67" fillId="0" borderId="0" xfId="0" applyFont="1" applyAlignment="1">
      <alignment wrapText="1"/>
    </xf>
    <xf numFmtId="0" fontId="53" fillId="33" borderId="56" xfId="0" applyFont="1" applyFill="1" applyBorder="1"/>
    <xf numFmtId="0" fontId="10" fillId="35" borderId="58" xfId="0" applyFont="1" applyFill="1" applyBorder="1" applyAlignment="1" applyProtection="1">
      <alignment vertical="center" wrapText="1"/>
      <protection locked="0"/>
    </xf>
    <xf numFmtId="0" fontId="0" fillId="0" borderId="0" xfId="0" applyAlignment="1">
      <alignment horizontal="center"/>
    </xf>
    <xf numFmtId="0" fontId="81" fillId="29" borderId="0" xfId="0" applyFont="1" applyFill="1" applyAlignment="1">
      <alignment horizontal="center" vertical="center" textRotation="90" wrapText="1"/>
    </xf>
    <xf numFmtId="0" fontId="68" fillId="29" borderId="0" xfId="0" applyFont="1" applyFill="1" applyAlignment="1">
      <alignment wrapText="1"/>
    </xf>
    <xf numFmtId="0" fontId="69" fillId="0" borderId="0" xfId="0" applyFont="1" applyAlignment="1">
      <alignment wrapText="1"/>
    </xf>
    <xf numFmtId="0" fontId="67" fillId="29" borderId="0" xfId="0" applyFont="1" applyFill="1" applyAlignment="1">
      <alignment vertical="center" wrapText="1"/>
    </xf>
    <xf numFmtId="0" fontId="54" fillId="0" borderId="0" xfId="0" applyFont="1" applyAlignment="1">
      <alignment horizontal="left" vertical="top"/>
    </xf>
    <xf numFmtId="0" fontId="66" fillId="0" borderId="0" xfId="0" applyFont="1" applyAlignment="1">
      <alignment horizontal="center" vertical="center"/>
    </xf>
    <xf numFmtId="0" fontId="67" fillId="0" borderId="0" xfId="0" applyFont="1"/>
    <xf numFmtId="0" fontId="71" fillId="0" borderId="0" xfId="0" applyFont="1" applyAlignment="1">
      <alignment horizontal="left" vertical="center" wrapText="1"/>
    </xf>
    <xf numFmtId="0" fontId="71" fillId="0" borderId="0" xfId="0" applyFont="1" applyAlignment="1">
      <alignment vertical="center"/>
    </xf>
    <xf numFmtId="0" fontId="67" fillId="0" borderId="0" xfId="0" applyFont="1" applyAlignment="1">
      <alignment horizontal="left" vertical="center" wrapText="1"/>
    </xf>
    <xf numFmtId="0" fontId="0" fillId="0" borderId="12" xfId="0" applyBorder="1" applyAlignment="1">
      <alignment wrapText="1"/>
    </xf>
    <xf numFmtId="0" fontId="0" fillId="0" borderId="16" xfId="0" applyBorder="1" applyAlignment="1">
      <alignment wrapText="1"/>
    </xf>
    <xf numFmtId="0" fontId="0" fillId="0" borderId="20" xfId="0" applyBorder="1" applyAlignment="1">
      <alignment wrapText="1"/>
    </xf>
    <xf numFmtId="0" fontId="55" fillId="0" borderId="55" xfId="0" applyFont="1" applyBorder="1"/>
    <xf numFmtId="0" fontId="75" fillId="0" borderId="55" xfId="0" applyFont="1" applyBorder="1"/>
    <xf numFmtId="0" fontId="74" fillId="0" borderId="55" xfId="0" applyFont="1" applyBorder="1" applyAlignment="1">
      <alignment vertical="center"/>
    </xf>
    <xf numFmtId="0" fontId="73" fillId="0" borderId="55" xfId="0" applyFont="1" applyBorder="1" applyAlignment="1">
      <alignment horizontal="left" vertical="center" wrapText="1"/>
    </xf>
    <xf numFmtId="0" fontId="74" fillId="0" borderId="12" xfId="0" applyFont="1" applyBorder="1" applyAlignment="1">
      <alignment vertical="center"/>
    </xf>
    <xf numFmtId="0" fontId="65" fillId="0" borderId="14" xfId="110" applyFill="1" applyBorder="1" applyAlignment="1">
      <alignment wrapText="1"/>
    </xf>
    <xf numFmtId="0" fontId="74" fillId="0" borderId="16" xfId="0" applyFont="1" applyBorder="1"/>
    <xf numFmtId="0" fontId="74" fillId="0" borderId="16" xfId="0" applyFont="1" applyBorder="1" applyAlignment="1">
      <alignment horizontal="left" vertical="top" wrapText="1"/>
    </xf>
    <xf numFmtId="0" fontId="0" fillId="0" borderId="18" xfId="0" applyBorder="1" applyAlignment="1">
      <alignment horizontal="left" vertical="top" wrapText="1"/>
    </xf>
    <xf numFmtId="0" fontId="74" fillId="0" borderId="16" xfId="0" applyFont="1" applyBorder="1" applyAlignment="1">
      <alignment horizontal="left" wrapText="1"/>
    </xf>
    <xf numFmtId="0" fontId="74" fillId="0" borderId="20" xfId="0" applyFont="1" applyBorder="1" applyAlignment="1">
      <alignment horizontal="left" wrapText="1"/>
    </xf>
    <xf numFmtId="0" fontId="0" fillId="0" borderId="22" xfId="0" applyBorder="1" applyAlignment="1">
      <alignment horizontal="left" vertical="top" wrapText="1"/>
    </xf>
    <xf numFmtId="0" fontId="55" fillId="0" borderId="0" xfId="0" applyFont="1" applyAlignment="1">
      <alignment horizontal="center"/>
    </xf>
    <xf numFmtId="0" fontId="83" fillId="0" borderId="0" xfId="0" applyFont="1" applyAlignment="1">
      <alignment vertical="center" wrapText="1"/>
    </xf>
    <xf numFmtId="0" fontId="82" fillId="0" borderId="0" xfId="0" applyFont="1" applyAlignment="1">
      <alignment vertical="center" wrapText="1"/>
    </xf>
    <xf numFmtId="0" fontId="65" fillId="0" borderId="40" xfId="110" applyFill="1" applyBorder="1"/>
    <xf numFmtId="0" fontId="55" fillId="0" borderId="54" xfId="0" applyFont="1" applyBorder="1" applyAlignment="1">
      <alignment horizontal="left"/>
    </xf>
    <xf numFmtId="0" fontId="55" fillId="0" borderId="62" xfId="0" applyFont="1" applyBorder="1" applyAlignment="1">
      <alignment horizontal="left"/>
    </xf>
    <xf numFmtId="0" fontId="65" fillId="0" borderId="43" xfId="110" applyFill="1" applyBorder="1"/>
    <xf numFmtId="0" fontId="6" fillId="32" borderId="55" xfId="0" applyFont="1" applyFill="1" applyBorder="1" applyAlignment="1">
      <alignment horizontal="center" vertical="center" wrapText="1"/>
    </xf>
    <xf numFmtId="0" fontId="47" fillId="0" borderId="0" xfId="1" applyFont="1" applyAlignment="1">
      <alignment vertical="center" textRotation="90" wrapText="1"/>
    </xf>
    <xf numFmtId="0" fontId="55" fillId="0" borderId="32" xfId="0" applyFont="1" applyBorder="1" applyAlignment="1">
      <alignment horizontal="left" vertical="center" wrapText="1"/>
    </xf>
    <xf numFmtId="0" fontId="55" fillId="0" borderId="33" xfId="0" applyFont="1" applyBorder="1"/>
    <xf numFmtId="0" fontId="0" fillId="0" borderId="33" xfId="0" applyBorder="1" applyAlignment="1">
      <alignment vertical="center"/>
    </xf>
    <xf numFmtId="0" fontId="65" fillId="0" borderId="41" xfId="110" applyFill="1" applyBorder="1"/>
    <xf numFmtId="0" fontId="57" fillId="34" borderId="24" xfId="1" applyFont="1" applyFill="1" applyBorder="1" applyAlignment="1">
      <alignment horizontal="center" vertical="center" wrapText="1"/>
    </xf>
    <xf numFmtId="0" fontId="20" fillId="32" borderId="55" xfId="0" applyFont="1" applyFill="1" applyBorder="1" applyAlignment="1">
      <alignment horizontal="center" vertical="center" textRotation="90"/>
    </xf>
    <xf numFmtId="9" fontId="11" fillId="31" borderId="6" xfId="103" applyFont="1" applyFill="1" applyBorder="1" applyAlignment="1">
      <alignment horizontal="center" vertical="center" wrapText="1"/>
    </xf>
    <xf numFmtId="9" fontId="6" fillId="32" borderId="27" xfId="1" applyNumberFormat="1" applyFont="1" applyFill="1" applyBorder="1" applyAlignment="1">
      <alignment horizontal="center" vertical="center" wrapText="1"/>
    </xf>
    <xf numFmtId="0" fontId="0" fillId="32" borderId="4" xfId="0" applyFill="1" applyBorder="1"/>
    <xf numFmtId="0" fontId="64" fillId="32" borderId="29" xfId="0" applyFont="1" applyFill="1" applyBorder="1"/>
    <xf numFmtId="0" fontId="20" fillId="32" borderId="55" xfId="0" applyFont="1" applyFill="1" applyBorder="1" applyAlignment="1">
      <alignment horizontal="center" vertical="center" textRotation="90" wrapText="1"/>
    </xf>
    <xf numFmtId="1" fontId="49" fillId="27" borderId="60" xfId="0" applyNumberFormat="1" applyFont="1" applyFill="1" applyBorder="1" applyAlignment="1">
      <alignment horizontal="center" vertical="center" wrapText="1"/>
    </xf>
    <xf numFmtId="0" fontId="6" fillId="32" borderId="24" xfId="0" applyFont="1" applyFill="1" applyBorder="1" applyAlignment="1">
      <alignment horizontal="center" vertical="center" wrapText="1"/>
    </xf>
    <xf numFmtId="0" fontId="6" fillId="32" borderId="27" xfId="0" applyFont="1" applyFill="1" applyBorder="1" applyAlignment="1">
      <alignment horizontal="center" vertical="center" wrapText="1"/>
    </xf>
    <xf numFmtId="0" fontId="20" fillId="32" borderId="58" xfId="0" applyFont="1" applyFill="1" applyBorder="1" applyAlignment="1">
      <alignment horizontal="center" vertical="center" textRotation="90" wrapText="1"/>
    </xf>
    <xf numFmtId="0" fontId="20" fillId="32" borderId="25" xfId="0" applyFont="1" applyFill="1" applyBorder="1" applyAlignment="1">
      <alignment horizontal="center" vertical="center" textRotation="90"/>
    </xf>
    <xf numFmtId="1" fontId="1" fillId="41" borderId="12" xfId="1" applyNumberFormat="1" applyFont="1" applyFill="1" applyBorder="1" applyAlignment="1" applyProtection="1">
      <alignment horizontal="center" vertical="center" wrapText="1"/>
      <protection locked="0"/>
    </xf>
    <xf numFmtId="0" fontId="0" fillId="41" borderId="0" xfId="0" applyFill="1"/>
    <xf numFmtId="0" fontId="10" fillId="32" borderId="38" xfId="0" applyFont="1" applyFill="1" applyBorder="1" applyAlignment="1">
      <alignment vertical="center" wrapText="1"/>
    </xf>
    <xf numFmtId="1" fontId="1" fillId="41" borderId="55" xfId="1" applyNumberFormat="1" applyFont="1" applyFill="1" applyBorder="1" applyAlignment="1" applyProtection="1">
      <alignment horizontal="center" vertical="center" wrapText="1"/>
      <protection locked="0"/>
    </xf>
    <xf numFmtId="9" fontId="6" fillId="32" borderId="55" xfId="1" applyNumberFormat="1" applyFont="1" applyFill="1" applyBorder="1" applyAlignment="1">
      <alignment horizontal="center" vertical="center" wrapText="1"/>
    </xf>
    <xf numFmtId="0" fontId="8" fillId="34" borderId="55" xfId="1" applyFont="1" applyFill="1" applyBorder="1" applyAlignment="1">
      <alignment horizontal="right" vertical="center" wrapText="1"/>
    </xf>
    <xf numFmtId="0" fontId="57" fillId="33" borderId="1" xfId="0" applyFont="1" applyFill="1" applyBorder="1" applyAlignment="1">
      <alignment wrapText="1"/>
    </xf>
    <xf numFmtId="0" fontId="53" fillId="33" borderId="1" xfId="0" applyFont="1" applyFill="1" applyBorder="1" applyAlignment="1">
      <alignment horizontal="center"/>
    </xf>
    <xf numFmtId="0" fontId="59" fillId="34" borderId="4" xfId="1" applyFont="1" applyFill="1" applyBorder="1" applyAlignment="1">
      <alignment vertical="center"/>
    </xf>
    <xf numFmtId="0" fontId="57" fillId="34" borderId="4" xfId="1" applyFont="1" applyFill="1" applyBorder="1" applyAlignment="1">
      <alignment horizontal="center" vertical="center" wrapText="1"/>
    </xf>
    <xf numFmtId="0" fontId="59" fillId="33" borderId="1" xfId="0" applyFont="1" applyFill="1" applyBorder="1" applyAlignment="1">
      <alignment vertical="center"/>
    </xf>
    <xf numFmtId="0" fontId="57" fillId="34" borderId="24" xfId="1" applyFont="1" applyFill="1" applyBorder="1" applyAlignment="1">
      <alignment vertical="center" wrapText="1"/>
    </xf>
    <xf numFmtId="0" fontId="57" fillId="34" borderId="27" xfId="1" applyFont="1" applyFill="1" applyBorder="1" applyAlignment="1">
      <alignment vertical="center" wrapText="1"/>
    </xf>
    <xf numFmtId="0" fontId="57" fillId="33" borderId="4" xfId="1" applyFont="1" applyFill="1" applyBorder="1" applyAlignment="1">
      <alignment vertical="center" wrapText="1"/>
    </xf>
    <xf numFmtId="0" fontId="57" fillId="33" borderId="27" xfId="1" applyFont="1" applyFill="1" applyBorder="1" applyAlignment="1">
      <alignment vertical="center" wrapText="1"/>
    </xf>
    <xf numFmtId="0" fontId="57" fillId="33" borderId="24" xfId="1" applyFont="1" applyFill="1" applyBorder="1" applyAlignment="1">
      <alignment vertical="center" wrapText="1"/>
    </xf>
    <xf numFmtId="0" fontId="57" fillId="33" borderId="1" xfId="1" applyFont="1" applyFill="1" applyBorder="1" applyAlignment="1">
      <alignment horizontal="center" vertical="center" wrapText="1"/>
    </xf>
    <xf numFmtId="0" fontId="62" fillId="33" borderId="4" xfId="1" applyFont="1" applyFill="1" applyBorder="1" applyAlignment="1">
      <alignment vertical="center" wrapText="1"/>
    </xf>
    <xf numFmtId="0" fontId="62" fillId="33" borderId="24" xfId="1" applyFont="1" applyFill="1" applyBorder="1" applyAlignment="1">
      <alignment vertical="center" wrapText="1"/>
    </xf>
    <xf numFmtId="0" fontId="10" fillId="35" borderId="60" xfId="0" applyFont="1" applyFill="1" applyBorder="1" applyAlignment="1">
      <alignment horizontal="left" vertical="center" wrapText="1"/>
    </xf>
    <xf numFmtId="0" fontId="84" fillId="0" borderId="55" xfId="1" applyFont="1" applyBorder="1" applyAlignment="1">
      <alignment horizontal="left" vertical="center" wrapText="1"/>
    </xf>
    <xf numFmtId="0" fontId="10" fillId="32" borderId="24" xfId="0" applyFont="1" applyFill="1" applyBorder="1" applyAlignment="1">
      <alignment vertical="center" wrapText="1"/>
    </xf>
    <xf numFmtId="0" fontId="65" fillId="0" borderId="56" xfId="110" applyFill="1" applyBorder="1" applyAlignment="1" applyProtection="1">
      <alignment vertical="center" wrapText="1"/>
      <protection locked="0"/>
    </xf>
    <xf numFmtId="0" fontId="8" fillId="34" borderId="27" xfId="1" applyFont="1" applyFill="1" applyBorder="1" applyAlignment="1">
      <alignment horizontal="right" vertical="center" wrapText="1"/>
    </xf>
    <xf numFmtId="0" fontId="10" fillId="32" borderId="34" xfId="1" applyFont="1" applyFill="1" applyBorder="1" applyAlignment="1">
      <alignment horizontal="left" vertical="center" wrapText="1"/>
    </xf>
    <xf numFmtId="0" fontId="10" fillId="32" borderId="62" xfId="1" applyFont="1" applyFill="1" applyBorder="1" applyAlignment="1">
      <alignment horizontal="left" vertical="center" wrapText="1"/>
    </xf>
    <xf numFmtId="0" fontId="8" fillId="33" borderId="67" xfId="1" applyFont="1" applyFill="1" applyBorder="1" applyAlignment="1">
      <alignment horizontal="right" vertical="center" wrapText="1"/>
    </xf>
    <xf numFmtId="0" fontId="84" fillId="29" borderId="55" xfId="1" applyFont="1" applyFill="1" applyBorder="1" applyAlignment="1">
      <alignment horizontal="left" vertical="center" wrapText="1"/>
    </xf>
    <xf numFmtId="0" fontId="0" fillId="0" borderId="55" xfId="0" applyBorder="1"/>
    <xf numFmtId="0" fontId="84" fillId="0" borderId="25" xfId="0" applyFont="1" applyBorder="1" applyAlignment="1">
      <alignment vertical="center"/>
    </xf>
    <xf numFmtId="0" fontId="84" fillId="3" borderId="55" xfId="0" applyFont="1" applyFill="1" applyBorder="1" applyAlignment="1">
      <alignment vertical="center" wrapText="1"/>
    </xf>
    <xf numFmtId="0" fontId="84" fillId="0" borderId="55" xfId="0" applyFont="1" applyBorder="1" applyAlignment="1">
      <alignment vertical="center"/>
    </xf>
    <xf numFmtId="0" fontId="90" fillId="32" borderId="56" xfId="0" applyFont="1" applyFill="1" applyBorder="1" applyAlignment="1">
      <alignment vertical="center" textRotation="90" wrapText="1"/>
    </xf>
    <xf numFmtId="0" fontId="20" fillId="35" borderId="56" xfId="0" applyFont="1" applyFill="1" applyBorder="1" applyAlignment="1">
      <alignment vertical="center" textRotation="90" wrapText="1"/>
    </xf>
    <xf numFmtId="0" fontId="6" fillId="31" borderId="55" xfId="0" applyFont="1" applyFill="1" applyBorder="1" applyAlignment="1">
      <alignment horizontal="center" vertical="center" wrapText="1"/>
    </xf>
    <xf numFmtId="0" fontId="55" fillId="42" borderId="3" xfId="0" applyFont="1" applyFill="1" applyBorder="1" applyAlignment="1">
      <alignment horizontal="center" vertical="center" wrapText="1"/>
    </xf>
    <xf numFmtId="0" fontId="55" fillId="43" borderId="55" xfId="0" applyFont="1" applyFill="1" applyBorder="1" applyAlignment="1">
      <alignment horizontal="center" vertical="center" wrapText="1"/>
    </xf>
    <xf numFmtId="0" fontId="10" fillId="32" borderId="58" xfId="1" applyFont="1" applyFill="1" applyBorder="1" applyAlignment="1">
      <alignment vertical="center" wrapText="1"/>
    </xf>
    <xf numFmtId="0" fontId="1" fillId="32" borderId="55" xfId="1" applyFont="1" applyFill="1" applyBorder="1" applyAlignment="1">
      <alignment horizontal="center" vertical="center" wrapText="1"/>
    </xf>
    <xf numFmtId="0" fontId="10" fillId="32" borderId="60" xfId="1" applyFont="1" applyFill="1" applyBorder="1" applyAlignment="1">
      <alignment vertical="center" wrapText="1"/>
    </xf>
    <xf numFmtId="0" fontId="10" fillId="32" borderId="75" xfId="0" applyFont="1" applyFill="1" applyBorder="1" applyAlignment="1">
      <alignment vertical="center" wrapText="1"/>
    </xf>
    <xf numFmtId="9" fontId="6" fillId="32" borderId="58" xfId="1" applyNumberFormat="1" applyFont="1" applyFill="1" applyBorder="1" applyAlignment="1">
      <alignment horizontal="center" vertical="center" wrapText="1"/>
    </xf>
    <xf numFmtId="9" fontId="6" fillId="32" borderId="60" xfId="1" applyNumberFormat="1" applyFont="1" applyFill="1" applyBorder="1" applyAlignment="1">
      <alignment horizontal="center" vertical="center" wrapText="1"/>
    </xf>
    <xf numFmtId="9" fontId="6" fillId="32" borderId="56" xfId="1" applyNumberFormat="1" applyFont="1" applyFill="1" applyBorder="1" applyAlignment="1">
      <alignment horizontal="center" vertical="center" wrapText="1"/>
    </xf>
    <xf numFmtId="0" fontId="10" fillId="32" borderId="54" xfId="0" applyFont="1" applyFill="1" applyBorder="1" applyAlignment="1">
      <alignment vertical="center" wrapText="1"/>
    </xf>
    <xf numFmtId="0" fontId="10" fillId="32" borderId="62" xfId="0" applyFont="1" applyFill="1" applyBorder="1" applyAlignment="1">
      <alignment vertical="center" wrapText="1"/>
    </xf>
    <xf numFmtId="0" fontId="88" fillId="0" borderId="0" xfId="111" applyBorder="1" applyAlignment="1">
      <alignment vertical="center" wrapText="1"/>
    </xf>
    <xf numFmtId="0" fontId="55" fillId="29" borderId="79" xfId="0" applyFont="1" applyFill="1" applyBorder="1" applyAlignment="1">
      <alignment horizontal="left" vertical="center" wrapText="1"/>
    </xf>
    <xf numFmtId="0" fontId="0" fillId="0" borderId="79" xfId="0" applyBorder="1"/>
    <xf numFmtId="0" fontId="91" fillId="44" borderId="66" xfId="0" applyFont="1" applyFill="1" applyBorder="1" applyAlignment="1">
      <alignment horizontal="center"/>
    </xf>
    <xf numFmtId="0" fontId="91" fillId="44" borderId="66" xfId="0" applyFont="1" applyFill="1" applyBorder="1"/>
    <xf numFmtId="9" fontId="6" fillId="30" borderId="71" xfId="103" applyFont="1" applyFill="1" applyBorder="1" applyAlignment="1" applyProtection="1">
      <alignment horizontal="center" vertical="center" wrapText="1"/>
    </xf>
    <xf numFmtId="9" fontId="6" fillId="30" borderId="55" xfId="103" applyFont="1" applyFill="1" applyBorder="1" applyAlignment="1" applyProtection="1">
      <alignment horizontal="center" vertical="center" wrapText="1"/>
    </xf>
    <xf numFmtId="9" fontId="6" fillId="30" borderId="6" xfId="103" applyFont="1" applyFill="1" applyBorder="1" applyAlignment="1" applyProtection="1">
      <alignment horizontal="center" vertical="center" wrapText="1"/>
    </xf>
    <xf numFmtId="9" fontId="6" fillId="30" borderId="1" xfId="103" applyFont="1" applyFill="1" applyBorder="1" applyAlignment="1" applyProtection="1">
      <alignment horizontal="center" vertical="center" wrapText="1"/>
    </xf>
    <xf numFmtId="9" fontId="1" fillId="41" borderId="6" xfId="1" applyNumberFormat="1" applyFont="1" applyFill="1" applyBorder="1" applyAlignment="1" applyProtection="1">
      <alignment horizontal="center" vertical="center" wrapText="1"/>
      <protection locked="0"/>
    </xf>
    <xf numFmtId="0" fontId="68" fillId="47" borderId="1" xfId="0" applyFont="1" applyFill="1" applyBorder="1" applyAlignment="1">
      <alignment wrapText="1"/>
    </xf>
    <xf numFmtId="0" fontId="67" fillId="47" borderId="3" xfId="0" applyFont="1" applyFill="1" applyBorder="1" applyAlignment="1">
      <alignment horizontal="left"/>
    </xf>
    <xf numFmtId="0" fontId="68" fillId="47" borderId="1" xfId="0" applyFont="1" applyFill="1" applyBorder="1" applyAlignment="1">
      <alignment vertical="center" wrapText="1"/>
    </xf>
    <xf numFmtId="0" fontId="68" fillId="47" borderId="3" xfId="0" applyFont="1" applyFill="1" applyBorder="1" applyAlignment="1">
      <alignment horizontal="left" vertical="center"/>
    </xf>
    <xf numFmtId="0" fontId="68" fillId="30" borderId="1" xfId="0" applyFont="1" applyFill="1" applyBorder="1" applyAlignment="1">
      <alignment vertical="center"/>
    </xf>
    <xf numFmtId="0" fontId="68" fillId="30" borderId="3" xfId="0" applyFont="1" applyFill="1" applyBorder="1" applyAlignment="1">
      <alignment horizontal="left" vertical="center"/>
    </xf>
    <xf numFmtId="0" fontId="70" fillId="31" borderId="56" xfId="0" applyFont="1" applyFill="1" applyBorder="1" applyAlignment="1">
      <alignment vertical="center"/>
    </xf>
    <xf numFmtId="0" fontId="72" fillId="31" borderId="56" xfId="0" applyFont="1" applyFill="1" applyBorder="1" applyAlignment="1">
      <alignment vertical="center"/>
    </xf>
    <xf numFmtId="0" fontId="70" fillId="31" borderId="60" xfId="0" applyFont="1" applyFill="1" applyBorder="1" applyAlignment="1">
      <alignment vertical="center"/>
    </xf>
    <xf numFmtId="0" fontId="72" fillId="31" borderId="60" xfId="0" applyFont="1" applyFill="1" applyBorder="1" applyAlignment="1">
      <alignment vertical="center"/>
    </xf>
    <xf numFmtId="0" fontId="68" fillId="46" borderId="1" xfId="0" applyFont="1" applyFill="1" applyBorder="1" applyAlignment="1">
      <alignment vertical="center" wrapText="1"/>
    </xf>
    <xf numFmtId="0" fontId="68" fillId="46" borderId="3" xfId="0" applyFont="1" applyFill="1" applyBorder="1" applyAlignment="1">
      <alignment vertical="center"/>
    </xf>
    <xf numFmtId="0" fontId="68" fillId="46" borderId="55" xfId="0" applyFont="1" applyFill="1" applyBorder="1" applyAlignment="1">
      <alignment horizontal="left" vertical="center" wrapText="1"/>
    </xf>
    <xf numFmtId="0" fontId="68" fillId="46" borderId="2" xfId="0" applyFont="1" applyFill="1" applyBorder="1" applyAlignment="1">
      <alignment horizontal="left" vertical="center" wrapText="1"/>
    </xf>
    <xf numFmtId="0" fontId="74" fillId="29" borderId="79" xfId="0" applyFont="1" applyFill="1" applyBorder="1" applyAlignment="1">
      <alignment horizontal="left" vertical="center" wrapText="1"/>
    </xf>
    <xf numFmtId="0" fontId="80" fillId="0" borderId="0" xfId="0" applyFont="1" applyAlignment="1">
      <alignment horizontal="center"/>
    </xf>
    <xf numFmtId="0" fontId="80" fillId="0" borderId="0" xfId="0" applyFont="1"/>
    <xf numFmtId="10" fontId="80" fillId="0" borderId="0" xfId="0" applyNumberFormat="1" applyFont="1" applyAlignment="1">
      <alignment horizontal="center"/>
    </xf>
    <xf numFmtId="0" fontId="56" fillId="0" borderId="0" xfId="0" applyFont="1"/>
    <xf numFmtId="0" fontId="56" fillId="0" borderId="0" xfId="0" applyFont="1" applyAlignment="1">
      <alignment horizontal="center"/>
    </xf>
    <xf numFmtId="0" fontId="93" fillId="38" borderId="29" xfId="0" applyFont="1" applyFill="1" applyBorder="1" applyAlignment="1">
      <alignment vertical="center" wrapText="1"/>
    </xf>
    <xf numFmtId="0" fontId="93" fillId="38" borderId="29" xfId="0" applyFont="1" applyFill="1" applyBorder="1" applyAlignment="1">
      <alignment horizontal="center" vertical="center" wrapText="1"/>
    </xf>
    <xf numFmtId="0" fontId="84" fillId="0" borderId="3" xfId="1" applyFont="1" applyBorder="1" applyAlignment="1">
      <alignment horizontal="left" vertical="center" wrapText="1"/>
    </xf>
    <xf numFmtId="1" fontId="8" fillId="31" borderId="56" xfId="1" applyNumberFormat="1" applyFont="1" applyFill="1" applyBorder="1" applyAlignment="1">
      <alignment horizontal="center" vertical="center" wrapText="1"/>
    </xf>
    <xf numFmtId="0" fontId="61" fillId="0" borderId="0" xfId="0" applyFont="1" applyAlignment="1">
      <alignment horizontal="left" vertical="center"/>
    </xf>
    <xf numFmtId="0" fontId="77" fillId="31" borderId="6" xfId="0" applyFont="1" applyFill="1" applyBorder="1" applyAlignment="1">
      <alignment vertical="center" wrapText="1"/>
    </xf>
    <xf numFmtId="0" fontId="77" fillId="31" borderId="7" xfId="0" applyFont="1" applyFill="1" applyBorder="1" applyAlignment="1">
      <alignment vertical="center" wrapText="1"/>
    </xf>
    <xf numFmtId="0" fontId="77" fillId="31" borderId="7" xfId="0" applyFont="1" applyFill="1" applyBorder="1" applyAlignment="1">
      <alignment horizontal="center" vertical="center" wrapText="1"/>
    </xf>
    <xf numFmtId="0" fontId="77" fillId="31" borderId="8" xfId="0" applyFont="1" applyFill="1" applyBorder="1" applyAlignment="1">
      <alignment horizontal="center" vertical="center" wrapText="1"/>
    </xf>
    <xf numFmtId="0" fontId="70" fillId="45" borderId="2" xfId="0" applyFont="1" applyFill="1" applyBorder="1" applyAlignment="1">
      <alignment vertical="center" wrapText="1"/>
    </xf>
    <xf numFmtId="0" fontId="70" fillId="45" borderId="2" xfId="0" applyFont="1" applyFill="1" applyBorder="1" applyAlignment="1">
      <alignment horizontal="center" vertical="center" wrapText="1"/>
    </xf>
    <xf numFmtId="0" fontId="70" fillId="45" borderId="3" xfId="0" applyFont="1" applyFill="1" applyBorder="1" applyAlignment="1">
      <alignment horizontal="center" vertical="center" wrapText="1"/>
    </xf>
    <xf numFmtId="0" fontId="70" fillId="0" borderId="12" xfId="0" quotePrefix="1" applyFont="1" applyBorder="1" applyAlignment="1">
      <alignment vertical="center" wrapText="1"/>
    </xf>
    <xf numFmtId="0" fontId="54" fillId="0" borderId="10" xfId="0" applyFont="1" applyBorder="1" applyAlignment="1">
      <alignment vertical="center" wrapText="1"/>
    </xf>
    <xf numFmtId="0" fontId="54" fillId="0" borderId="13" xfId="0" applyFont="1" applyBorder="1" applyAlignment="1">
      <alignment vertical="center" wrapText="1"/>
    </xf>
    <xf numFmtId="0" fontId="54" fillId="0" borderId="14" xfId="0" applyFont="1" applyBorder="1" applyAlignment="1">
      <alignment vertical="center" wrapText="1"/>
    </xf>
    <xf numFmtId="0" fontId="0" fillId="0" borderId="12" xfId="0" applyBorder="1" applyAlignment="1">
      <alignment vertical="center" wrapText="1"/>
    </xf>
    <xf numFmtId="0" fontId="0" fillId="0" borderId="13" xfId="0" applyBorder="1" applyAlignment="1">
      <alignment vertical="center" wrapText="1"/>
    </xf>
    <xf numFmtId="0" fontId="0" fillId="0" borderId="14" xfId="0" applyBorder="1" applyAlignment="1">
      <alignment vertical="center" wrapText="1"/>
    </xf>
    <xf numFmtId="0" fontId="70" fillId="0" borderId="64" xfId="0" quotePrefix="1" applyFont="1" applyBorder="1" applyAlignment="1">
      <alignment vertical="center" wrapText="1"/>
    </xf>
    <xf numFmtId="0" fontId="54" fillId="0" borderId="17" xfId="0" applyFont="1" applyBorder="1" applyAlignment="1">
      <alignment vertical="center" wrapText="1"/>
    </xf>
    <xf numFmtId="0" fontId="70" fillId="0" borderId="18" xfId="0" applyFont="1" applyBorder="1" applyAlignment="1">
      <alignment vertical="center" wrapText="1"/>
    </xf>
    <xf numFmtId="0" fontId="0" fillId="0" borderId="16" xfId="0" applyBorder="1" applyAlignment="1">
      <alignment vertical="center" wrapText="1"/>
    </xf>
    <xf numFmtId="0" fontId="0" fillId="0" borderId="17" xfId="0" applyBorder="1" applyAlignment="1">
      <alignment vertical="center" wrapText="1"/>
    </xf>
    <xf numFmtId="0" fontId="0" fillId="0" borderId="18" xfId="0" applyBorder="1" applyAlignment="1">
      <alignment vertical="center" wrapText="1"/>
    </xf>
    <xf numFmtId="0" fontId="54" fillId="0" borderId="18" xfId="0" applyFont="1" applyBorder="1" applyAlignment="1">
      <alignment vertical="center" wrapText="1"/>
    </xf>
    <xf numFmtId="0" fontId="94" fillId="0" borderId="17" xfId="0" applyFont="1" applyBorder="1" applyAlignment="1">
      <alignment vertical="center" wrapText="1"/>
    </xf>
    <xf numFmtId="0" fontId="54" fillId="0" borderId="17" xfId="0" applyFont="1" applyBorder="1" applyAlignment="1">
      <alignment horizontal="left" vertical="center" wrapText="1"/>
    </xf>
    <xf numFmtId="0" fontId="70" fillId="0" borderId="72" xfId="0" quotePrefix="1" applyFont="1" applyBorder="1" applyAlignment="1">
      <alignment vertical="center" wrapText="1"/>
    </xf>
    <xf numFmtId="0" fontId="54" fillId="0" borderId="21" xfId="0" applyFont="1" applyBorder="1" applyAlignment="1">
      <alignment vertical="center" wrapText="1"/>
    </xf>
    <xf numFmtId="0" fontId="54" fillId="0" borderId="22" xfId="0" applyFont="1" applyBorder="1" applyAlignment="1">
      <alignment vertical="center" wrapText="1"/>
    </xf>
    <xf numFmtId="0" fontId="0" fillId="0" borderId="20" xfId="0" applyBorder="1" applyAlignment="1">
      <alignment vertical="center" wrapText="1"/>
    </xf>
    <xf numFmtId="0" fontId="0" fillId="0" borderId="21" xfId="0" applyBorder="1" applyAlignment="1">
      <alignment vertical="center" wrapText="1"/>
    </xf>
    <xf numFmtId="0" fontId="0" fillId="0" borderId="22" xfId="0" applyBorder="1" applyAlignment="1">
      <alignment vertical="center" wrapText="1"/>
    </xf>
    <xf numFmtId="0" fontId="95" fillId="45" borderId="2" xfId="0" applyFont="1" applyFill="1" applyBorder="1" applyAlignment="1">
      <alignment vertical="center" wrapText="1"/>
    </xf>
    <xf numFmtId="0" fontId="95" fillId="45" borderId="2" xfId="0" applyFont="1" applyFill="1" applyBorder="1" applyAlignment="1">
      <alignment wrapText="1"/>
    </xf>
    <xf numFmtId="0" fontId="95" fillId="45" borderId="3" xfId="0" applyFont="1" applyFill="1" applyBorder="1" applyAlignment="1">
      <alignment wrapText="1"/>
    </xf>
    <xf numFmtId="0" fontId="70" fillId="0" borderId="9" xfId="0" quotePrefix="1" applyFont="1" applyBorder="1" applyAlignment="1">
      <alignment wrapText="1"/>
    </xf>
    <xf numFmtId="0" fontId="54" fillId="0" borderId="13" xfId="0" applyFont="1" applyBorder="1" applyAlignment="1">
      <alignment wrapText="1"/>
    </xf>
    <xf numFmtId="0" fontId="54" fillId="0" borderId="14" xfId="0" applyFont="1" applyBorder="1" applyAlignment="1">
      <alignment wrapText="1"/>
    </xf>
    <xf numFmtId="0" fontId="0" fillId="0" borderId="13" xfId="0" applyBorder="1" applyAlignment="1">
      <alignment wrapText="1"/>
    </xf>
    <xf numFmtId="0" fontId="0" fillId="0" borderId="14" xfId="0" applyBorder="1" applyAlignment="1">
      <alignment wrapText="1"/>
    </xf>
    <xf numFmtId="0" fontId="70" fillId="0" borderId="30" xfId="0" quotePrefix="1" applyFont="1" applyBorder="1" applyAlignment="1">
      <alignment wrapText="1"/>
    </xf>
    <xf numFmtId="0" fontId="54" fillId="0" borderId="17" xfId="0" applyFont="1" applyBorder="1" applyAlignment="1">
      <alignment wrapText="1"/>
    </xf>
    <xf numFmtId="0" fontId="54" fillId="0" borderId="18" xfId="0" applyFont="1" applyBorder="1" applyAlignment="1">
      <alignment wrapText="1"/>
    </xf>
    <xf numFmtId="0" fontId="0" fillId="0" borderId="17" xfId="0" applyBorder="1" applyAlignment="1">
      <alignment wrapText="1"/>
    </xf>
    <xf numFmtId="0" fontId="0" fillId="0" borderId="18" xfId="0" applyBorder="1" applyAlignment="1">
      <alignment wrapText="1"/>
    </xf>
    <xf numFmtId="0" fontId="70" fillId="0" borderId="20" xfId="0" quotePrefix="1" applyFont="1" applyBorder="1" applyAlignment="1">
      <alignment wrapText="1"/>
    </xf>
    <xf numFmtId="0" fontId="54" fillId="0" borderId="21" xfId="0" applyFont="1" applyBorder="1" applyAlignment="1">
      <alignment wrapText="1"/>
    </xf>
    <xf numFmtId="0" fontId="54" fillId="0" borderId="22" xfId="0" applyFont="1" applyBorder="1" applyAlignment="1">
      <alignment wrapText="1"/>
    </xf>
    <xf numFmtId="0" fontId="0" fillId="0" borderId="21" xfId="0" applyBorder="1" applyAlignment="1">
      <alignment wrapText="1"/>
    </xf>
    <xf numFmtId="0" fontId="0" fillId="0" borderId="22" xfId="0" applyBorder="1" applyAlignment="1">
      <alignment wrapText="1"/>
    </xf>
    <xf numFmtId="0" fontId="96" fillId="0" borderId="0" xfId="0" applyFont="1"/>
    <xf numFmtId="0" fontId="64" fillId="32" borderId="4" xfId="0" applyFont="1" applyFill="1" applyBorder="1" applyProtection="1">
      <protection locked="0"/>
    </xf>
    <xf numFmtId="0" fontId="0" fillId="0" borderId="0" xfId="0" applyProtection="1">
      <protection locked="0"/>
    </xf>
    <xf numFmtId="0" fontId="20" fillId="32" borderId="55" xfId="0" applyFont="1" applyFill="1" applyBorder="1" applyAlignment="1" applyProtection="1">
      <alignment horizontal="center" vertical="center" textRotation="88" wrapText="1"/>
      <protection locked="0"/>
    </xf>
    <xf numFmtId="0" fontId="98" fillId="32" borderId="55" xfId="0" applyFont="1" applyFill="1" applyBorder="1" applyAlignment="1" applyProtection="1">
      <alignment vertical="center"/>
      <protection locked="0"/>
    </xf>
    <xf numFmtId="0" fontId="63" fillId="0" borderId="53" xfId="1" applyFont="1" applyBorder="1" applyAlignment="1" applyProtection="1">
      <alignment horizontal="left" vertical="center" wrapText="1"/>
      <protection locked="0"/>
    </xf>
    <xf numFmtId="0" fontId="99" fillId="32" borderId="27" xfId="0" applyFont="1" applyFill="1" applyBorder="1" applyAlignment="1" applyProtection="1">
      <alignment vertical="center" wrapText="1"/>
      <protection locked="0"/>
    </xf>
    <xf numFmtId="0" fontId="99" fillId="33" borderId="55" xfId="0" applyFont="1" applyFill="1" applyBorder="1" applyAlignment="1" applyProtection="1">
      <alignment vertical="center" wrapText="1"/>
      <protection locked="0"/>
    </xf>
    <xf numFmtId="0" fontId="10" fillId="32" borderId="42" xfId="1" applyFont="1" applyFill="1" applyBorder="1" applyAlignment="1" applyProtection="1">
      <alignment horizontal="left" vertical="center" wrapText="1"/>
      <protection locked="0"/>
    </xf>
    <xf numFmtId="0" fontId="99" fillId="32" borderId="55" xfId="0" applyFont="1" applyFill="1" applyBorder="1" applyAlignment="1" applyProtection="1">
      <alignment vertical="center" wrapText="1"/>
      <protection locked="0"/>
    </xf>
    <xf numFmtId="0" fontId="100" fillId="32" borderId="28" xfId="0" applyFont="1" applyFill="1" applyBorder="1" applyAlignment="1" applyProtection="1">
      <alignment vertical="center" wrapText="1"/>
      <protection locked="0"/>
    </xf>
    <xf numFmtId="0" fontId="20" fillId="32" borderId="56" xfId="0" applyFont="1" applyFill="1" applyBorder="1" applyAlignment="1" applyProtection="1">
      <alignment horizontal="center" vertical="center" textRotation="90" wrapText="1"/>
      <protection locked="0"/>
    </xf>
    <xf numFmtId="0" fontId="57" fillId="33" borderId="56" xfId="1" applyFont="1" applyFill="1" applyBorder="1" applyAlignment="1" applyProtection="1">
      <alignment vertical="center" wrapText="1"/>
      <protection locked="0"/>
    </xf>
    <xf numFmtId="0" fontId="10" fillId="32" borderId="17" xfId="1" applyFont="1" applyFill="1" applyBorder="1" applyAlignment="1" applyProtection="1">
      <alignment horizontal="left" vertical="top" wrapText="1"/>
      <protection locked="0"/>
    </xf>
    <xf numFmtId="0" fontId="8" fillId="32" borderId="5" xfId="1" applyFont="1" applyFill="1" applyBorder="1" applyAlignment="1" applyProtection="1">
      <alignment horizontal="center" vertical="center" wrapText="1"/>
      <protection locked="0"/>
    </xf>
    <xf numFmtId="0" fontId="0" fillId="32" borderId="3" xfId="0" applyFill="1" applyBorder="1" applyProtection="1">
      <protection locked="0"/>
    </xf>
    <xf numFmtId="0" fontId="64" fillId="32" borderId="0" xfId="0" applyFont="1" applyFill="1" applyProtection="1">
      <protection locked="0"/>
    </xf>
    <xf numFmtId="0" fontId="2" fillId="0" borderId="0" xfId="0" applyFont="1" applyAlignment="1" applyProtection="1">
      <alignment vertical="center"/>
      <protection locked="0"/>
    </xf>
    <xf numFmtId="0" fontId="2" fillId="3" borderId="0" xfId="0" applyFont="1" applyFill="1" applyAlignment="1" applyProtection="1">
      <alignment vertical="center"/>
      <protection locked="0"/>
    </xf>
    <xf numFmtId="0" fontId="58" fillId="33" borderId="55" xfId="0" applyFont="1" applyFill="1" applyBorder="1" applyAlignment="1" applyProtection="1">
      <alignment vertical="center"/>
      <protection locked="0"/>
    </xf>
    <xf numFmtId="0" fontId="9" fillId="32" borderId="55" xfId="0" applyFont="1" applyFill="1" applyBorder="1" applyAlignment="1" applyProtection="1">
      <alignment horizontal="left" vertical="center" wrapText="1"/>
      <protection locked="0"/>
    </xf>
    <xf numFmtId="9" fontId="55" fillId="32" borderId="55" xfId="0" applyNumberFormat="1" applyFont="1" applyFill="1" applyBorder="1" applyAlignment="1" applyProtection="1">
      <alignment horizontal="center" vertical="center" wrapText="1"/>
      <protection locked="0"/>
    </xf>
    <xf numFmtId="0" fontId="0" fillId="32" borderId="0" xfId="0" applyFill="1" applyProtection="1">
      <protection locked="0"/>
    </xf>
    <xf numFmtId="0" fontId="63" fillId="0" borderId="55" xfId="0" applyFont="1" applyBorder="1" applyAlignment="1" applyProtection="1">
      <alignment horizontal="left" vertical="center" wrapText="1"/>
      <protection locked="0"/>
    </xf>
    <xf numFmtId="0" fontId="10" fillId="32" borderId="42" xfId="0" applyFont="1" applyFill="1" applyBorder="1" applyAlignment="1" applyProtection="1">
      <alignment horizontal="left" vertical="center" wrapText="1"/>
      <protection locked="0"/>
    </xf>
    <xf numFmtId="0" fontId="6" fillId="27" borderId="33" xfId="0" applyFont="1" applyFill="1" applyBorder="1" applyAlignment="1" applyProtection="1">
      <alignment horizontal="center" vertical="center" wrapText="1"/>
      <protection locked="0"/>
    </xf>
    <xf numFmtId="0" fontId="10" fillId="32" borderId="37" xfId="0" applyFont="1" applyFill="1" applyBorder="1" applyAlignment="1" applyProtection="1">
      <alignment horizontal="left" vertical="top" wrapText="1"/>
      <protection locked="0"/>
    </xf>
    <xf numFmtId="0" fontId="6" fillId="27" borderId="38" xfId="0" applyFont="1" applyFill="1" applyBorder="1" applyAlignment="1" applyProtection="1">
      <alignment horizontal="center" vertical="center" wrapText="1"/>
      <protection locked="0"/>
    </xf>
    <xf numFmtId="0" fontId="57" fillId="33" borderId="56" xfId="0" applyFont="1" applyFill="1" applyBorder="1" applyAlignment="1" applyProtection="1">
      <alignment horizontal="center" vertical="center"/>
      <protection locked="0"/>
    </xf>
    <xf numFmtId="0" fontId="0" fillId="29" borderId="0" xfId="0" applyFill="1" applyProtection="1">
      <protection locked="0"/>
    </xf>
    <xf numFmtId="0" fontId="57" fillId="34" borderId="60" xfId="0" applyFont="1" applyFill="1" applyBorder="1" applyAlignment="1" applyProtection="1">
      <alignment horizontal="center" vertical="center"/>
      <protection locked="0"/>
    </xf>
    <xf numFmtId="0" fontId="10" fillId="35" borderId="33" xfId="0" applyFont="1" applyFill="1" applyBorder="1" applyAlignment="1" applyProtection="1">
      <alignment horizontal="left" vertical="top" wrapText="1"/>
      <protection locked="0"/>
    </xf>
    <xf numFmtId="0" fontId="6" fillId="35" borderId="55" xfId="0" applyFont="1" applyFill="1" applyBorder="1" applyAlignment="1" applyProtection="1">
      <alignment horizontal="center" vertical="center" wrapText="1"/>
      <protection locked="0"/>
    </xf>
    <xf numFmtId="0" fontId="6" fillId="2" borderId="12" xfId="0" applyFont="1" applyFill="1" applyBorder="1" applyAlignment="1" applyProtection="1">
      <alignment horizontal="center" vertical="center" wrapText="1"/>
      <protection locked="0"/>
    </xf>
    <xf numFmtId="0" fontId="6" fillId="2" borderId="13" xfId="0" applyFont="1" applyFill="1" applyBorder="1" applyAlignment="1" applyProtection="1">
      <alignment horizontal="center" vertical="center" wrapText="1"/>
      <protection locked="0"/>
    </xf>
    <xf numFmtId="0" fontId="6" fillId="48" borderId="33" xfId="0" applyFont="1" applyFill="1" applyBorder="1" applyAlignment="1" applyProtection="1">
      <alignment horizontal="center" vertical="center" wrapText="1"/>
      <protection locked="0"/>
    </xf>
    <xf numFmtId="0" fontId="57" fillId="33" borderId="55" xfId="1" applyFont="1" applyFill="1" applyBorder="1" applyAlignment="1" applyProtection="1">
      <alignment horizontal="center" vertical="center" wrapText="1"/>
      <protection locked="0"/>
    </xf>
    <xf numFmtId="0" fontId="10" fillId="32" borderId="55" xfId="0" applyFont="1" applyFill="1" applyBorder="1" applyAlignment="1" applyProtection="1">
      <alignment horizontal="left" vertical="center" wrapText="1"/>
      <protection locked="0"/>
    </xf>
    <xf numFmtId="0" fontId="1" fillId="32" borderId="2" xfId="1" applyFont="1" applyFill="1" applyBorder="1" applyAlignment="1" applyProtection="1">
      <alignment horizontal="center" vertical="center" wrapText="1"/>
      <protection locked="0"/>
    </xf>
    <xf numFmtId="0" fontId="10" fillId="27" borderId="55" xfId="1" applyFont="1" applyFill="1" applyBorder="1" applyAlignment="1" applyProtection="1">
      <alignment horizontal="center" vertical="center" wrapText="1"/>
      <protection locked="0"/>
    </xf>
    <xf numFmtId="0" fontId="5" fillId="0" borderId="0" xfId="0" applyFont="1" applyAlignment="1" applyProtection="1">
      <alignment vertical="center"/>
      <protection locked="0"/>
    </xf>
    <xf numFmtId="0" fontId="5" fillId="3" borderId="0" xfId="0" applyFont="1" applyFill="1" applyAlignment="1" applyProtection="1">
      <alignment vertical="center"/>
      <protection locked="0"/>
    </xf>
    <xf numFmtId="0" fontId="8" fillId="29" borderId="9" xfId="1" applyFont="1" applyFill="1" applyBorder="1" applyAlignment="1" applyProtection="1">
      <alignment horizontal="center" vertical="center" wrapText="1"/>
      <protection locked="0"/>
    </xf>
    <xf numFmtId="0" fontId="10" fillId="27" borderId="56" xfId="1" applyFont="1" applyFill="1" applyBorder="1" applyAlignment="1" applyProtection="1">
      <alignment horizontal="center" vertical="center" wrapText="1"/>
      <protection locked="0"/>
    </xf>
    <xf numFmtId="0" fontId="57" fillId="33" borderId="0" xfId="1" applyFont="1" applyFill="1" applyAlignment="1" applyProtection="1">
      <alignment horizontal="center" vertical="center" wrapText="1"/>
      <protection locked="0"/>
    </xf>
    <xf numFmtId="0" fontId="57" fillId="33" borderId="60" xfId="1" applyFont="1" applyFill="1" applyBorder="1" applyAlignment="1" applyProtection="1">
      <alignment horizontal="center" vertical="center" wrapText="1"/>
      <protection locked="0"/>
    </xf>
    <xf numFmtId="0" fontId="8" fillId="32" borderId="58" xfId="0" applyFont="1" applyFill="1" applyBorder="1" applyAlignment="1" applyProtection="1">
      <alignment horizontal="left" vertical="center" wrapText="1"/>
      <protection locked="0"/>
    </xf>
    <xf numFmtId="0" fontId="6" fillId="33" borderId="56" xfId="0" applyFont="1" applyFill="1" applyBorder="1" applyAlignment="1">
      <alignment horizontal="center" vertical="center" wrapText="1"/>
    </xf>
    <xf numFmtId="0" fontId="10" fillId="32" borderId="62" xfId="0" applyFont="1" applyFill="1" applyBorder="1" applyAlignment="1" applyProtection="1">
      <alignment horizontal="left" vertical="center" wrapText="1"/>
      <protection locked="0"/>
    </xf>
    <xf numFmtId="0" fontId="6" fillId="31" borderId="17" xfId="0" applyFont="1" applyFill="1" applyBorder="1" applyAlignment="1">
      <alignment horizontal="center" vertical="center" wrapText="1"/>
    </xf>
    <xf numFmtId="0" fontId="10" fillId="32" borderId="54" xfId="0" applyFont="1" applyFill="1" applyBorder="1" applyAlignment="1" applyProtection="1">
      <alignment horizontal="left" vertical="center" wrapText="1"/>
      <protection locked="0"/>
    </xf>
    <xf numFmtId="0" fontId="10" fillId="32" borderId="67" xfId="0" applyFont="1" applyFill="1" applyBorder="1" applyAlignment="1" applyProtection="1">
      <alignment horizontal="left" vertical="center" wrapText="1"/>
      <protection locked="0"/>
    </xf>
    <xf numFmtId="1" fontId="10" fillId="0" borderId="66" xfId="1" applyNumberFormat="1" applyFont="1" applyBorder="1" applyAlignment="1" applyProtection="1">
      <alignment horizontal="center" vertical="center" wrapText="1"/>
      <protection locked="0"/>
    </xf>
    <xf numFmtId="0" fontId="6" fillId="31" borderId="66" xfId="0" applyFont="1" applyFill="1" applyBorder="1" applyAlignment="1">
      <alignment horizontal="center" vertical="center" wrapText="1"/>
    </xf>
    <xf numFmtId="0" fontId="57" fillId="33" borderId="56" xfId="0" applyFont="1" applyFill="1" applyBorder="1" applyAlignment="1" applyProtection="1">
      <alignment horizontal="center" vertical="center" wrapText="1"/>
      <protection locked="0"/>
    </xf>
    <xf numFmtId="0" fontId="10" fillId="32" borderId="56" xfId="1" applyFont="1" applyFill="1" applyBorder="1" applyAlignment="1" applyProtection="1">
      <alignment vertical="center" wrapText="1"/>
      <protection locked="0"/>
    </xf>
    <xf numFmtId="0" fontId="8" fillId="32" borderId="5" xfId="0" applyFont="1" applyFill="1" applyBorder="1" applyAlignment="1" applyProtection="1">
      <alignment horizontal="center" vertical="center"/>
      <protection locked="0"/>
    </xf>
    <xf numFmtId="0" fontId="5" fillId="0" borderId="13" xfId="0" applyFont="1" applyBorder="1" applyAlignment="1" applyProtection="1">
      <alignment horizontal="center" vertical="center" wrapText="1"/>
      <protection locked="0"/>
    </xf>
    <xf numFmtId="0" fontId="6" fillId="31" borderId="13" xfId="0" applyFont="1" applyFill="1" applyBorder="1" applyAlignment="1">
      <alignment horizontal="center" vertical="center" wrapText="1"/>
    </xf>
    <xf numFmtId="0" fontId="101" fillId="0" borderId="3" xfId="0" applyFont="1" applyBorder="1" applyAlignment="1" applyProtection="1">
      <alignment horizontal="left" vertical="center" wrapText="1"/>
      <protection locked="0"/>
    </xf>
    <xf numFmtId="0" fontId="57" fillId="33" borderId="55" xfId="0" applyFont="1" applyFill="1" applyBorder="1" applyAlignment="1" applyProtection="1">
      <alignment horizontal="center" vertical="center" wrapText="1"/>
      <protection locked="0"/>
    </xf>
    <xf numFmtId="0" fontId="10" fillId="32" borderId="55" xfId="1" applyFont="1" applyFill="1" applyBorder="1" applyAlignment="1" applyProtection="1">
      <alignment vertical="center" wrapText="1"/>
      <protection locked="0"/>
    </xf>
    <xf numFmtId="9" fontId="8" fillId="32" borderId="2" xfId="0" applyNumberFormat="1" applyFont="1" applyFill="1" applyBorder="1" applyAlignment="1" applyProtection="1">
      <alignment horizontal="center" vertical="center"/>
      <protection locked="0"/>
    </xf>
    <xf numFmtId="9" fontId="6" fillId="31" borderId="17" xfId="103" applyFont="1" applyFill="1" applyBorder="1" applyAlignment="1" applyProtection="1">
      <alignment horizontal="center" vertical="center" wrapText="1"/>
    </xf>
    <xf numFmtId="0" fontId="102" fillId="0" borderId="3" xfId="0" applyFont="1" applyBorder="1" applyAlignment="1" applyProtection="1">
      <alignment horizontal="left" vertical="center" wrapText="1"/>
      <protection locked="0"/>
    </xf>
    <xf numFmtId="9" fontId="6" fillId="31" borderId="21" xfId="103" applyFont="1" applyFill="1" applyBorder="1" applyAlignment="1" applyProtection="1">
      <alignment horizontal="center" vertical="center" wrapText="1"/>
    </xf>
    <xf numFmtId="0" fontId="84" fillId="0" borderId="60" xfId="1" applyFont="1" applyBorder="1" applyAlignment="1">
      <alignment vertical="center" wrapText="1"/>
    </xf>
    <xf numFmtId="0" fontId="84" fillId="0" borderId="58" xfId="1" applyFont="1" applyBorder="1" applyAlignment="1">
      <alignment vertical="center" wrapText="1"/>
    </xf>
    <xf numFmtId="0" fontId="97" fillId="0" borderId="60" xfId="0" applyFont="1" applyBorder="1" applyAlignment="1">
      <alignment vertical="center"/>
    </xf>
    <xf numFmtId="0" fontId="87" fillId="32" borderId="2" xfId="1" applyFont="1" applyFill="1" applyBorder="1" applyAlignment="1" applyProtection="1">
      <alignment horizontal="center" vertical="center" wrapText="1"/>
      <protection locked="0"/>
    </xf>
    <xf numFmtId="0" fontId="0" fillId="0" borderId="2" xfId="0" applyBorder="1" applyAlignment="1" applyProtection="1">
      <alignment horizontal="center" vertical="center"/>
      <protection locked="0"/>
    </xf>
    <xf numFmtId="0" fontId="8" fillId="29" borderId="1" xfId="1" applyFont="1" applyFill="1" applyBorder="1" applyAlignment="1" applyProtection="1">
      <alignment horizontal="center" vertical="center" wrapText="1"/>
      <protection locked="0"/>
    </xf>
    <xf numFmtId="0" fontId="88" fillId="0" borderId="0" xfId="111" applyBorder="1" applyAlignment="1">
      <alignment horizontal="center" vertical="center" wrapText="1"/>
    </xf>
    <xf numFmtId="0" fontId="77" fillId="37" borderId="81" xfId="0" applyFont="1" applyFill="1" applyBorder="1" applyAlignment="1">
      <alignment horizontal="center" vertical="center" wrapText="1"/>
    </xf>
    <xf numFmtId="1" fontId="8" fillId="2" borderId="57" xfId="1" applyNumberFormat="1" applyFont="1" applyFill="1" applyBorder="1" applyAlignment="1">
      <alignment horizontal="center" vertical="center" wrapText="1"/>
    </xf>
    <xf numFmtId="1" fontId="8" fillId="27" borderId="84" xfId="1" applyNumberFormat="1" applyFont="1" applyFill="1" applyBorder="1" applyAlignment="1">
      <alignment horizontal="center" vertical="center" wrapText="1"/>
    </xf>
    <xf numFmtId="0" fontId="6" fillId="0" borderId="57" xfId="0" applyFont="1" applyBorder="1" applyAlignment="1" applyProtection="1">
      <alignment horizontal="center" vertical="center" wrapText="1"/>
      <protection locked="0"/>
    </xf>
    <xf numFmtId="0" fontId="6" fillId="29" borderId="59" xfId="0" applyFont="1" applyFill="1" applyBorder="1" applyAlignment="1" applyProtection="1">
      <alignment horizontal="center" vertical="center" wrapText="1"/>
      <protection locked="0"/>
    </xf>
    <xf numFmtId="0" fontId="6" fillId="2" borderId="57" xfId="0" applyFont="1" applyFill="1" applyBorder="1" applyAlignment="1" applyProtection="1">
      <alignment horizontal="center" vertical="center" wrapText="1"/>
      <protection locked="0"/>
    </xf>
    <xf numFmtId="1" fontId="8" fillId="33" borderId="85" xfId="1" applyNumberFormat="1" applyFont="1" applyFill="1" applyBorder="1" applyAlignment="1">
      <alignment horizontal="center" vertical="center" wrapText="1"/>
    </xf>
    <xf numFmtId="0" fontId="45" fillId="33" borderId="1" xfId="0" applyFont="1" applyFill="1" applyBorder="1" applyAlignment="1">
      <alignment horizontal="center" vertical="center" wrapText="1"/>
    </xf>
    <xf numFmtId="0" fontId="45" fillId="33" borderId="3" xfId="0" applyFont="1" applyFill="1" applyBorder="1" applyAlignment="1">
      <alignment horizontal="center" vertical="center" wrapText="1"/>
    </xf>
    <xf numFmtId="0" fontId="45" fillId="33" borderId="2" xfId="0" applyFont="1" applyFill="1" applyBorder="1" applyAlignment="1">
      <alignment horizontal="center" vertical="center" wrapText="1"/>
    </xf>
    <xf numFmtId="0" fontId="6" fillId="2" borderId="15" xfId="0" applyFont="1" applyFill="1" applyBorder="1" applyAlignment="1" applyProtection="1">
      <alignment horizontal="center" vertical="center" wrapText="1"/>
      <protection locked="0"/>
    </xf>
    <xf numFmtId="1" fontId="8" fillId="33" borderId="77" xfId="1" applyNumberFormat="1" applyFont="1" applyFill="1" applyBorder="1" applyAlignment="1">
      <alignment horizontal="center" vertical="center" wrapText="1"/>
    </xf>
    <xf numFmtId="0" fontId="0" fillId="0" borderId="0" xfId="0" applyAlignment="1" applyProtection="1">
      <alignment horizontal="center" vertical="center"/>
      <protection locked="0"/>
    </xf>
    <xf numFmtId="0" fontId="6" fillId="0" borderId="32" xfId="0" applyFont="1" applyBorder="1" applyAlignment="1" applyProtection="1">
      <alignment horizontal="center" vertical="center" wrapText="1"/>
      <protection locked="0"/>
    </xf>
    <xf numFmtId="0" fontId="6" fillId="29" borderId="37" xfId="0" applyFont="1" applyFill="1" applyBorder="1" applyAlignment="1" applyProtection="1">
      <alignment horizontal="center" vertical="center" wrapText="1"/>
      <protection locked="0"/>
    </xf>
    <xf numFmtId="0" fontId="6" fillId="29" borderId="32" xfId="0" applyFont="1" applyFill="1" applyBorder="1" applyAlignment="1" applyProtection="1">
      <alignment horizontal="center" vertical="center" wrapText="1"/>
      <protection locked="0"/>
    </xf>
    <xf numFmtId="0" fontId="8" fillId="29" borderId="4" xfId="1" applyFont="1" applyFill="1" applyBorder="1" applyAlignment="1" applyProtection="1">
      <alignment horizontal="center" vertical="center" wrapText="1"/>
      <protection locked="0"/>
    </xf>
    <xf numFmtId="1" fontId="8" fillId="33" borderId="23" xfId="1" applyNumberFormat="1" applyFont="1" applyFill="1" applyBorder="1" applyAlignment="1">
      <alignment horizontal="center" vertical="center" wrapText="1"/>
    </xf>
    <xf numFmtId="0" fontId="0" fillId="0" borderId="80" xfId="0" applyBorder="1"/>
    <xf numFmtId="0" fontId="91" fillId="44" borderId="86" xfId="0" applyFont="1" applyFill="1" applyBorder="1"/>
    <xf numFmtId="0" fontId="77" fillId="37" borderId="87" xfId="0" applyFont="1" applyFill="1" applyBorder="1" applyAlignment="1">
      <alignment horizontal="center" vertical="center" wrapText="1"/>
    </xf>
    <xf numFmtId="0" fontId="0" fillId="0" borderId="87" xfId="0" applyBorder="1"/>
    <xf numFmtId="0" fontId="0" fillId="0" borderId="88" xfId="0" applyBorder="1"/>
    <xf numFmtId="0" fontId="77" fillId="37" borderId="89" xfId="0" applyFont="1" applyFill="1" applyBorder="1" applyAlignment="1">
      <alignment horizontal="center" vertical="center" wrapText="1"/>
    </xf>
    <xf numFmtId="0" fontId="77" fillId="37" borderId="79" xfId="0" applyFont="1" applyFill="1" applyBorder="1" applyAlignment="1">
      <alignment horizontal="center" vertical="center" wrapText="1"/>
    </xf>
    <xf numFmtId="0" fontId="0" fillId="0" borderId="90" xfId="0" applyBorder="1"/>
    <xf numFmtId="0" fontId="77" fillId="37" borderId="88" xfId="0" applyFont="1" applyFill="1" applyBorder="1" applyAlignment="1">
      <alignment horizontal="center" vertical="center" wrapText="1"/>
    </xf>
    <xf numFmtId="0" fontId="0" fillId="0" borderId="91" xfId="0" applyBorder="1"/>
    <xf numFmtId="0" fontId="0" fillId="0" borderId="82" xfId="0" applyBorder="1"/>
    <xf numFmtId="0" fontId="0" fillId="0" borderId="92" xfId="0" applyBorder="1"/>
    <xf numFmtId="9" fontId="1" fillId="41" borderId="1" xfId="1" applyNumberFormat="1" applyFont="1" applyFill="1" applyBorder="1" applyAlignment="1" applyProtection="1">
      <alignment horizontal="center" vertical="center" wrapText="1"/>
      <protection locked="0"/>
    </xf>
    <xf numFmtId="0" fontId="10" fillId="0" borderId="0" xfId="0" applyFont="1" applyAlignment="1" applyProtection="1">
      <alignment horizontal="left" vertical="center" wrapText="1"/>
      <protection locked="0"/>
    </xf>
    <xf numFmtId="0" fontId="10" fillId="35" borderId="58" xfId="0" applyFont="1" applyFill="1" applyBorder="1" applyAlignment="1">
      <alignment horizontal="left" vertical="center" wrapText="1"/>
    </xf>
    <xf numFmtId="0" fontId="6" fillId="32" borderId="58" xfId="0" applyFont="1" applyFill="1" applyBorder="1" applyAlignment="1">
      <alignment horizontal="center" vertical="center" wrapText="1"/>
    </xf>
    <xf numFmtId="1" fontId="8" fillId="31" borderId="93" xfId="1" applyNumberFormat="1" applyFont="1" applyFill="1" applyBorder="1" applyAlignment="1">
      <alignment horizontal="center" vertical="center" wrapText="1"/>
    </xf>
    <xf numFmtId="1" fontId="8" fillId="31" borderId="94" xfId="1" applyNumberFormat="1" applyFont="1" applyFill="1" applyBorder="1" applyAlignment="1">
      <alignment horizontal="center" vertical="center" wrapText="1"/>
    </xf>
    <xf numFmtId="1" fontId="8" fillId="31" borderId="74" xfId="1" applyNumberFormat="1" applyFont="1" applyFill="1" applyBorder="1" applyAlignment="1">
      <alignment horizontal="center" vertical="center" wrapText="1"/>
    </xf>
    <xf numFmtId="0" fontId="6" fillId="31" borderId="58" xfId="0" applyFont="1" applyFill="1" applyBorder="1" applyAlignment="1">
      <alignment horizontal="center" vertical="center" wrapText="1"/>
    </xf>
    <xf numFmtId="0" fontId="84" fillId="41" borderId="56" xfId="0" applyFont="1" applyFill="1" applyBorder="1" applyAlignment="1">
      <alignment horizontal="left" vertical="center" wrapText="1"/>
    </xf>
    <xf numFmtId="0" fontId="10" fillId="32" borderId="56" xfId="1" applyFont="1" applyFill="1" applyBorder="1" applyAlignment="1">
      <alignment horizontal="left" vertical="center" wrapText="1"/>
    </xf>
    <xf numFmtId="0" fontId="55" fillId="0" borderId="0" xfId="0" applyFont="1" applyAlignment="1">
      <alignment horizontal="center" vertical="center"/>
    </xf>
    <xf numFmtId="0" fontId="103" fillId="0" borderId="0" xfId="0" applyFont="1" applyAlignment="1">
      <alignment horizontal="center" vertical="center"/>
    </xf>
    <xf numFmtId="0" fontId="59" fillId="33" borderId="28" xfId="1" applyFont="1" applyFill="1" applyBorder="1" applyAlignment="1">
      <alignment vertical="center" wrapText="1"/>
    </xf>
    <xf numFmtId="0" fontId="1" fillId="32" borderId="4" xfId="1" applyFont="1" applyFill="1" applyBorder="1" applyAlignment="1">
      <alignment horizontal="center" vertical="center" wrapText="1"/>
    </xf>
    <xf numFmtId="1" fontId="50" fillId="30" borderId="56" xfId="0" applyNumberFormat="1" applyFont="1" applyFill="1" applyBorder="1" applyAlignment="1">
      <alignment horizontal="center" vertical="center"/>
    </xf>
    <xf numFmtId="0" fontId="10" fillId="32" borderId="58" xfId="0" applyFont="1" applyFill="1" applyBorder="1" applyAlignment="1">
      <alignment vertical="center" wrapText="1"/>
    </xf>
    <xf numFmtId="0" fontId="1" fillId="32" borderId="27" xfId="1" applyFont="1" applyFill="1" applyBorder="1" applyAlignment="1">
      <alignment horizontal="center" vertical="center" wrapText="1"/>
    </xf>
    <xf numFmtId="0" fontId="20" fillId="31" borderId="5" xfId="1" applyFont="1" applyFill="1" applyBorder="1" applyAlignment="1">
      <alignment vertical="center" wrapText="1"/>
    </xf>
    <xf numFmtId="0" fontId="20" fillId="31" borderId="23" xfId="1" applyFont="1" applyFill="1" applyBorder="1" applyAlignment="1">
      <alignment vertical="center" wrapText="1"/>
    </xf>
    <xf numFmtId="0" fontId="20" fillId="31" borderId="25" xfId="1" applyFont="1" applyFill="1" applyBorder="1" applyAlignment="1">
      <alignment vertical="center" wrapText="1"/>
    </xf>
    <xf numFmtId="0" fontId="20" fillId="31" borderId="28" xfId="1" applyFont="1" applyFill="1" applyBorder="1" applyAlignment="1">
      <alignment vertical="center" wrapText="1"/>
    </xf>
    <xf numFmtId="0" fontId="20" fillId="31" borderId="29" xfId="1" applyFont="1" applyFill="1" applyBorder="1" applyAlignment="1">
      <alignment vertical="center" wrapText="1"/>
    </xf>
    <xf numFmtId="0" fontId="59" fillId="34" borderId="1" xfId="1" applyFont="1" applyFill="1" applyBorder="1" applyAlignment="1">
      <alignment vertical="center" wrapText="1"/>
    </xf>
    <xf numFmtId="0" fontId="59" fillId="34" borderId="2" xfId="1" applyFont="1" applyFill="1" applyBorder="1" applyAlignment="1">
      <alignment vertical="center" wrapText="1"/>
    </xf>
    <xf numFmtId="0" fontId="59" fillId="34" borderId="3" xfId="1" applyFont="1" applyFill="1" applyBorder="1" applyAlignment="1">
      <alignment vertical="center" wrapText="1"/>
    </xf>
    <xf numFmtId="0" fontId="59" fillId="33" borderId="27" xfId="1" applyFont="1" applyFill="1" applyBorder="1" applyAlignment="1">
      <alignment vertical="center" wrapText="1"/>
    </xf>
    <xf numFmtId="0" fontId="59" fillId="33" borderId="0" xfId="1" applyFont="1" applyFill="1" applyAlignment="1">
      <alignment vertical="center" wrapText="1"/>
    </xf>
    <xf numFmtId="0" fontId="59" fillId="33" borderId="29" xfId="1" applyFont="1" applyFill="1" applyBorder="1" applyAlignment="1">
      <alignment vertical="center" wrapText="1"/>
    </xf>
    <xf numFmtId="1" fontId="8" fillId="2" borderId="55" xfId="1" applyNumberFormat="1" applyFont="1" applyFill="1" applyBorder="1" applyAlignment="1">
      <alignment horizontal="center" vertical="center" wrapText="1"/>
    </xf>
    <xf numFmtId="0" fontId="20" fillId="31" borderId="4" xfId="1" applyFont="1" applyFill="1" applyBorder="1" applyAlignment="1">
      <alignment vertical="center" wrapText="1"/>
    </xf>
    <xf numFmtId="0" fontId="20" fillId="31" borderId="24" xfId="1" applyFont="1" applyFill="1" applyBorder="1" applyAlignment="1">
      <alignment vertical="center" wrapText="1"/>
    </xf>
    <xf numFmtId="0" fontId="20" fillId="31" borderId="0" xfId="1" applyFont="1" applyFill="1" applyBorder="1" applyAlignment="1">
      <alignment vertical="center" wrapText="1"/>
    </xf>
    <xf numFmtId="0" fontId="20" fillId="31" borderId="27" xfId="1" applyFont="1" applyFill="1" applyBorder="1" applyAlignment="1">
      <alignment vertical="center" wrapText="1"/>
    </xf>
    <xf numFmtId="1" fontId="1" fillId="41" borderId="4" xfId="1" applyNumberFormat="1" applyFont="1" applyFill="1" applyBorder="1" applyAlignment="1" applyProtection="1">
      <alignment horizontal="center" vertical="center" wrapText="1"/>
      <protection locked="0"/>
    </xf>
    <xf numFmtId="1" fontId="1" fillId="41" borderId="36" xfId="1" applyNumberFormat="1" applyFont="1" applyFill="1" applyBorder="1" applyAlignment="1" applyProtection="1">
      <alignment horizontal="center" vertical="center" wrapText="1"/>
      <protection locked="0"/>
    </xf>
    <xf numFmtId="1" fontId="1" fillId="41" borderId="75" xfId="1" applyNumberFormat="1" applyFont="1" applyFill="1" applyBorder="1" applyAlignment="1" applyProtection="1">
      <alignment horizontal="center" vertical="center" wrapText="1"/>
      <protection locked="0"/>
    </xf>
    <xf numFmtId="1" fontId="1" fillId="41" borderId="31" xfId="1" applyNumberFormat="1" applyFont="1" applyFill="1" applyBorder="1" applyAlignment="1" applyProtection="1">
      <alignment horizontal="center" vertical="center" wrapText="1"/>
      <protection locked="0"/>
    </xf>
    <xf numFmtId="9" fontId="11" fillId="31" borderId="1" xfId="103" applyFont="1" applyFill="1" applyBorder="1" applyAlignment="1">
      <alignment horizontal="center" vertical="center" wrapText="1"/>
    </xf>
    <xf numFmtId="0" fontId="6" fillId="29" borderId="55" xfId="0" applyFont="1" applyFill="1" applyBorder="1" applyAlignment="1">
      <alignment horizontal="center" vertical="center" wrapText="1"/>
    </xf>
    <xf numFmtId="1" fontId="10" fillId="0" borderId="55" xfId="1" applyNumberFormat="1" applyFont="1" applyBorder="1" applyAlignment="1" applyProtection="1">
      <alignment horizontal="center" vertical="center" wrapText="1"/>
      <protection locked="0"/>
    </xf>
    <xf numFmtId="1" fontId="10" fillId="29" borderId="55" xfId="1" applyNumberFormat="1" applyFont="1" applyFill="1" applyBorder="1" applyAlignment="1" applyProtection="1">
      <alignment horizontal="center" vertical="center" wrapText="1"/>
      <protection locked="0"/>
    </xf>
    <xf numFmtId="0" fontId="10" fillId="0" borderId="55" xfId="1" applyFont="1" applyBorder="1" applyAlignment="1">
      <alignment horizontal="center" vertical="center" wrapText="1"/>
    </xf>
    <xf numFmtId="0" fontId="1" fillId="0" borderId="55" xfId="0" applyFont="1" applyBorder="1" applyAlignment="1" applyProtection="1">
      <alignment horizontal="center" vertical="center" wrapText="1"/>
      <protection locked="0"/>
    </xf>
    <xf numFmtId="0" fontId="1" fillId="29" borderId="55" xfId="0" applyFont="1" applyFill="1" applyBorder="1" applyAlignment="1" applyProtection="1">
      <alignment horizontal="center" vertical="center" wrapText="1"/>
      <protection locked="0"/>
    </xf>
    <xf numFmtId="9" fontId="6" fillId="32" borderId="55" xfId="1" applyNumberFormat="1" applyFont="1" applyFill="1" applyBorder="1" applyAlignment="1">
      <alignment vertical="center" wrapText="1"/>
    </xf>
    <xf numFmtId="1" fontId="20" fillId="0" borderId="55" xfId="0" applyNumberFormat="1" applyFont="1" applyBorder="1" applyAlignment="1" applyProtection="1">
      <alignment horizontal="center" vertical="center"/>
      <protection locked="0"/>
    </xf>
    <xf numFmtId="1" fontId="5" fillId="0" borderId="55" xfId="1" applyNumberFormat="1" applyBorder="1" applyAlignment="1" applyProtection="1">
      <alignment horizontal="center" vertical="center" wrapText="1"/>
      <protection locked="0"/>
    </xf>
    <xf numFmtId="9" fontId="11" fillId="31" borderId="55" xfId="103" applyFont="1" applyFill="1" applyBorder="1" applyAlignment="1">
      <alignment horizontal="center" vertical="center" wrapText="1"/>
    </xf>
    <xf numFmtId="0" fontId="104" fillId="31" borderId="73" xfId="0" applyFont="1" applyFill="1" applyBorder="1" applyAlignment="1" applyProtection="1">
      <alignment horizontal="center" vertical="center" wrapText="1"/>
      <protection locked="0"/>
    </xf>
    <xf numFmtId="1" fontId="105" fillId="31" borderId="94" xfId="1" applyNumberFormat="1" applyFont="1" applyFill="1" applyBorder="1" applyAlignment="1">
      <alignment horizontal="center" vertical="center" wrapText="1"/>
    </xf>
    <xf numFmtId="1" fontId="105" fillId="31" borderId="29" xfId="1" applyNumberFormat="1" applyFont="1" applyFill="1" applyBorder="1" applyAlignment="1">
      <alignment horizontal="center" vertical="center" wrapText="1"/>
    </xf>
    <xf numFmtId="1" fontId="105" fillId="2" borderId="10" xfId="1" applyNumberFormat="1" applyFont="1" applyFill="1" applyBorder="1" applyAlignment="1">
      <alignment horizontal="center" vertical="center" wrapText="1"/>
    </xf>
    <xf numFmtId="1" fontId="105" fillId="27" borderId="21" xfId="1" applyNumberFormat="1" applyFont="1" applyFill="1" applyBorder="1" applyAlignment="1">
      <alignment horizontal="center" vertical="center" wrapText="1"/>
    </xf>
    <xf numFmtId="1" fontId="105" fillId="2" borderId="95" xfId="1" applyNumberFormat="1" applyFont="1" applyFill="1" applyBorder="1" applyAlignment="1">
      <alignment horizontal="center" vertical="center" wrapText="1"/>
    </xf>
    <xf numFmtId="1" fontId="105" fillId="2" borderId="29" xfId="1" applyNumberFormat="1" applyFont="1" applyFill="1" applyBorder="1" applyAlignment="1">
      <alignment horizontal="center" vertical="center" wrapText="1"/>
    </xf>
    <xf numFmtId="1" fontId="105" fillId="27" borderId="29" xfId="1" applyNumberFormat="1" applyFont="1" applyFill="1" applyBorder="1" applyAlignment="1">
      <alignment horizontal="center" vertical="center" wrapText="1"/>
    </xf>
    <xf numFmtId="1" fontId="105" fillId="2" borderId="12" xfId="1" applyNumberFormat="1" applyFont="1" applyFill="1" applyBorder="1" applyAlignment="1">
      <alignment horizontal="center" vertical="center" wrapText="1"/>
    </xf>
    <xf numFmtId="1" fontId="105" fillId="2" borderId="94" xfId="1" applyNumberFormat="1" applyFont="1" applyFill="1" applyBorder="1" applyAlignment="1">
      <alignment horizontal="center" vertical="center" wrapText="1"/>
    </xf>
    <xf numFmtId="1" fontId="105" fillId="31" borderId="55" xfId="1" applyNumberFormat="1" applyFont="1" applyFill="1" applyBorder="1" applyAlignment="1">
      <alignment horizontal="center" vertical="center" wrapText="1"/>
    </xf>
    <xf numFmtId="1" fontId="105" fillId="2" borderId="55" xfId="1" applyNumberFormat="1" applyFont="1" applyFill="1" applyBorder="1" applyAlignment="1">
      <alignment horizontal="center" vertical="center" wrapText="1"/>
    </xf>
    <xf numFmtId="1" fontId="105" fillId="30" borderId="55" xfId="1" applyNumberFormat="1" applyFont="1" applyFill="1" applyBorder="1" applyAlignment="1">
      <alignment horizontal="center" vertical="center" wrapText="1"/>
    </xf>
    <xf numFmtId="1" fontId="105" fillId="31" borderId="71" xfId="1" applyNumberFormat="1" applyFont="1" applyFill="1" applyBorder="1" applyAlignment="1">
      <alignment horizontal="center" vertical="center" wrapText="1"/>
    </xf>
    <xf numFmtId="9" fontId="106" fillId="30" borderId="6" xfId="103" applyFont="1" applyFill="1" applyBorder="1" applyAlignment="1" applyProtection="1">
      <alignment horizontal="center" vertical="center" wrapText="1"/>
    </xf>
    <xf numFmtId="1" fontId="1" fillId="41" borderId="1" xfId="1" applyNumberFormat="1" applyFont="1" applyFill="1" applyBorder="1" applyAlignment="1" applyProtection="1">
      <alignment horizontal="center" vertical="center" wrapText="1"/>
      <protection locked="0"/>
    </xf>
    <xf numFmtId="9" fontId="8" fillId="2" borderId="56" xfId="1" applyNumberFormat="1" applyFont="1" applyFill="1" applyBorder="1" applyAlignment="1">
      <alignment horizontal="center" vertical="center" wrapText="1"/>
    </xf>
    <xf numFmtId="1" fontId="105" fillId="2" borderId="56" xfId="1" applyNumberFormat="1" applyFont="1" applyFill="1" applyBorder="1" applyAlignment="1">
      <alignment horizontal="center" vertical="center" wrapText="1"/>
    </xf>
    <xf numFmtId="0" fontId="107" fillId="0" borderId="0" xfId="0" applyFont="1" applyAlignment="1">
      <alignment horizontal="center" vertical="center"/>
    </xf>
    <xf numFmtId="0" fontId="108" fillId="0" borderId="54" xfId="0" applyFont="1" applyBorder="1" applyAlignment="1" applyProtection="1">
      <alignment horizontal="center" vertical="center" wrapText="1"/>
      <protection locked="0"/>
    </xf>
    <xf numFmtId="0" fontId="109" fillId="0" borderId="54" xfId="0" applyFont="1" applyBorder="1" applyAlignment="1" applyProtection="1">
      <alignment horizontal="center" vertical="center" wrapText="1"/>
      <protection locked="0"/>
    </xf>
    <xf numFmtId="0" fontId="54" fillId="0" borderId="12" xfId="0" applyFont="1" applyBorder="1" applyAlignment="1">
      <alignment wrapText="1"/>
    </xf>
    <xf numFmtId="0" fontId="54" fillId="0" borderId="16" xfId="0" applyFont="1" applyBorder="1" applyAlignment="1">
      <alignment wrapText="1"/>
    </xf>
    <xf numFmtId="0" fontId="54" fillId="0" borderId="20" xfId="0" applyFont="1" applyBorder="1" applyAlignment="1">
      <alignment wrapText="1"/>
    </xf>
    <xf numFmtId="0" fontId="54" fillId="0" borderId="14" xfId="0" applyFont="1" applyBorder="1" applyAlignment="1">
      <alignment horizontal="left"/>
    </xf>
    <xf numFmtId="0" fontId="54" fillId="0" borderId="18" xfId="0" applyFont="1" applyBorder="1" applyAlignment="1">
      <alignment horizontal="left"/>
    </xf>
    <xf numFmtId="0" fontId="54" fillId="0" borderId="22" xfId="0" applyFont="1" applyBorder="1" applyAlignment="1">
      <alignment horizontal="left"/>
    </xf>
    <xf numFmtId="0" fontId="72" fillId="33" borderId="58" xfId="0" applyFont="1" applyFill="1" applyBorder="1" applyAlignment="1" applyProtection="1">
      <alignment horizontal="left" vertical="center" wrapText="1"/>
      <protection locked="0"/>
    </xf>
    <xf numFmtId="0" fontId="110" fillId="0" borderId="62" xfId="0" applyFont="1" applyBorder="1" applyAlignment="1" applyProtection="1">
      <alignment horizontal="left" vertical="center" wrapText="1"/>
      <protection locked="0"/>
    </xf>
    <xf numFmtId="0" fontId="110" fillId="0" borderId="54" xfId="0" applyFont="1" applyBorder="1" applyAlignment="1" applyProtection="1">
      <alignment horizontal="left" vertical="center" wrapText="1"/>
      <protection locked="0"/>
    </xf>
    <xf numFmtId="0" fontId="110" fillId="0" borderId="38" xfId="0" applyFont="1" applyBorder="1" applyAlignment="1" applyProtection="1">
      <alignment horizontal="left" vertical="center" wrapText="1"/>
      <protection locked="0"/>
    </xf>
    <xf numFmtId="0" fontId="0" fillId="0" borderId="0" xfId="0" applyFont="1" applyAlignment="1">
      <alignment wrapText="1"/>
    </xf>
    <xf numFmtId="0" fontId="72" fillId="49" borderId="58" xfId="0" applyFont="1" applyFill="1" applyBorder="1" applyAlignment="1" applyProtection="1">
      <alignment horizontal="left" vertical="center" wrapText="1"/>
      <protection locked="0"/>
    </xf>
    <xf numFmtId="0" fontId="70" fillId="0" borderId="56" xfId="0" applyFont="1" applyBorder="1" applyAlignment="1">
      <alignment vertical="center" wrapText="1"/>
    </xf>
    <xf numFmtId="0" fontId="54" fillId="0" borderId="56" xfId="0" applyFont="1" applyBorder="1" applyAlignment="1">
      <alignment vertical="center" wrapText="1"/>
    </xf>
    <xf numFmtId="0" fontId="70" fillId="0" borderId="60" xfId="0" applyFont="1" applyBorder="1" applyAlignment="1">
      <alignment vertical="center" wrapText="1"/>
    </xf>
    <xf numFmtId="0" fontId="111" fillId="0" borderId="56" xfId="0" applyFont="1" applyBorder="1" applyAlignment="1">
      <alignment vertical="center" wrapText="1"/>
    </xf>
    <xf numFmtId="0" fontId="54" fillId="0" borderId="60" xfId="0" applyFont="1" applyBorder="1" applyAlignment="1">
      <alignment vertical="center" wrapText="1"/>
    </xf>
    <xf numFmtId="0" fontId="70" fillId="0" borderId="55" xfId="0" applyFont="1" applyBorder="1" applyAlignment="1">
      <alignment vertical="center" wrapText="1"/>
    </xf>
    <xf numFmtId="0" fontId="70" fillId="0" borderId="58" xfId="0" applyFont="1" applyBorder="1" applyAlignment="1">
      <alignment horizontal="left" vertical="center" wrapText="1"/>
    </xf>
    <xf numFmtId="0" fontId="54" fillId="0" borderId="55" xfId="0" applyFont="1" applyBorder="1" applyAlignment="1">
      <alignment vertical="center" wrapText="1"/>
    </xf>
    <xf numFmtId="0" fontId="70" fillId="0" borderId="56" xfId="0" applyFont="1" applyBorder="1" applyAlignment="1">
      <alignment horizontal="left" vertical="center" wrapText="1"/>
    </xf>
    <xf numFmtId="0" fontId="70" fillId="0" borderId="24" xfId="0" applyFont="1" applyBorder="1" applyAlignment="1">
      <alignment horizontal="left" vertical="center" wrapText="1"/>
    </xf>
    <xf numFmtId="0" fontId="70" fillId="0" borderId="58" xfId="0" applyFont="1" applyBorder="1" applyAlignment="1">
      <alignment vertical="center" wrapText="1"/>
    </xf>
    <xf numFmtId="0" fontId="70" fillId="0" borderId="55" xfId="0" applyFont="1" applyBorder="1" applyAlignment="1">
      <alignment horizontal="left" vertical="center" wrapText="1"/>
    </xf>
    <xf numFmtId="0" fontId="54" fillId="0" borderId="58" xfId="0" applyFont="1" applyBorder="1" applyAlignment="1">
      <alignment vertical="center" wrapText="1"/>
    </xf>
    <xf numFmtId="0" fontId="72" fillId="29" borderId="31" xfId="0" applyFont="1" applyFill="1" applyBorder="1" applyAlignment="1">
      <alignment vertical="center" wrapText="1"/>
    </xf>
    <xf numFmtId="0" fontId="110" fillId="29" borderId="14" xfId="0" applyFont="1" applyFill="1" applyBorder="1" applyAlignment="1">
      <alignment vertical="center"/>
    </xf>
    <xf numFmtId="0" fontId="72" fillId="29" borderId="75" xfId="0" applyFont="1" applyFill="1" applyBorder="1" applyAlignment="1">
      <alignment vertical="center" wrapText="1"/>
    </xf>
    <xf numFmtId="0" fontId="110" fillId="29" borderId="65" xfId="0" applyFont="1" applyFill="1" applyBorder="1" applyAlignment="1">
      <alignment vertical="center"/>
    </xf>
    <xf numFmtId="0" fontId="72" fillId="29" borderId="34" xfId="0" applyFont="1" applyFill="1" applyBorder="1" applyAlignment="1">
      <alignment vertical="center" wrapText="1"/>
    </xf>
    <xf numFmtId="0" fontId="110" fillId="29" borderId="18" xfId="0" applyFont="1" applyFill="1" applyBorder="1" applyAlignment="1">
      <alignment vertical="center"/>
    </xf>
    <xf numFmtId="0" fontId="72" fillId="29" borderId="16" xfId="0" applyFont="1" applyFill="1" applyBorder="1" applyAlignment="1">
      <alignment vertical="center" wrapText="1"/>
    </xf>
    <xf numFmtId="0" fontId="72" fillId="29" borderId="16" xfId="0" applyFont="1" applyFill="1" applyBorder="1" applyAlignment="1">
      <alignment wrapText="1"/>
    </xf>
    <xf numFmtId="0" fontId="110" fillId="29" borderId="18" xfId="0" applyFont="1" applyFill="1" applyBorder="1" applyAlignment="1">
      <alignment horizontal="left"/>
    </xf>
    <xf numFmtId="0" fontId="72" fillId="29" borderId="20" xfId="0" applyFont="1" applyFill="1" applyBorder="1" applyAlignment="1">
      <alignment wrapText="1"/>
    </xf>
    <xf numFmtId="0" fontId="110" fillId="29" borderId="22" xfId="0" applyFont="1" applyFill="1" applyBorder="1" applyAlignment="1">
      <alignment horizontal="left"/>
    </xf>
    <xf numFmtId="0" fontId="70" fillId="0" borderId="62" xfId="0" applyFont="1" applyBorder="1" applyAlignment="1">
      <alignment vertical="center"/>
    </xf>
    <xf numFmtId="0" fontId="70" fillId="0" borderId="42" xfId="0" applyFont="1" applyBorder="1" applyAlignment="1">
      <alignment horizontal="left" vertical="center" wrapText="1"/>
    </xf>
    <xf numFmtId="0" fontId="70" fillId="0" borderId="62" xfId="0" applyFont="1" applyBorder="1"/>
    <xf numFmtId="0" fontId="70" fillId="0" borderId="54" xfId="0" applyFont="1" applyBorder="1"/>
    <xf numFmtId="0" fontId="70" fillId="0" borderId="35" xfId="0" applyFont="1" applyBorder="1" applyAlignment="1">
      <alignment wrapText="1"/>
    </xf>
    <xf numFmtId="0" fontId="54" fillId="0" borderId="54" xfId="0" applyFont="1" applyBorder="1" applyAlignment="1">
      <alignment vertical="center"/>
    </xf>
    <xf numFmtId="0" fontId="70" fillId="0" borderId="35" xfId="0" applyFont="1" applyBorder="1" applyAlignment="1">
      <alignment horizontal="left" vertical="center" wrapText="1"/>
    </xf>
    <xf numFmtId="0" fontId="54" fillId="0" borderId="54" xfId="0" applyFont="1" applyBorder="1" applyAlignment="1">
      <alignment vertical="center" wrapText="1"/>
    </xf>
    <xf numFmtId="0" fontId="54" fillId="0" borderId="67" xfId="0" applyFont="1" applyBorder="1" applyAlignment="1">
      <alignment vertical="center" wrapText="1"/>
    </xf>
    <xf numFmtId="0" fontId="70" fillId="0" borderId="54" xfId="0" applyFont="1" applyBorder="1" applyAlignment="1">
      <alignment vertical="center"/>
    </xf>
    <xf numFmtId="0" fontId="70" fillId="0" borderId="35" xfId="0" applyFont="1" applyBorder="1" applyAlignment="1">
      <alignment vertical="center" wrapText="1"/>
    </xf>
    <xf numFmtId="0" fontId="70" fillId="0" borderId="67" xfId="0" applyFont="1" applyBorder="1"/>
    <xf numFmtId="0" fontId="70" fillId="0" borderId="83" xfId="0" applyFont="1" applyBorder="1" applyAlignment="1">
      <alignment wrapText="1"/>
    </xf>
    <xf numFmtId="0" fontId="54" fillId="0" borderId="67" xfId="0" applyFont="1" applyBorder="1" applyAlignment="1">
      <alignment vertical="center"/>
    </xf>
    <xf numFmtId="0" fontId="70" fillId="0" borderId="38" xfId="0" applyFont="1" applyBorder="1" applyAlignment="1">
      <alignment vertical="center"/>
    </xf>
    <xf numFmtId="0" fontId="70" fillId="0" borderId="37" xfId="0" applyFont="1" applyBorder="1" applyAlignment="1">
      <alignment horizontal="left" wrapText="1"/>
    </xf>
    <xf numFmtId="0" fontId="54" fillId="0" borderId="38" xfId="0" applyFont="1" applyBorder="1" applyAlignment="1">
      <alignment vertical="center" wrapText="1"/>
    </xf>
    <xf numFmtId="14" fontId="0" fillId="0" borderId="18" xfId="0" applyNumberFormat="1" applyBorder="1" applyAlignment="1">
      <alignment horizontal="left" vertical="top"/>
    </xf>
    <xf numFmtId="166" fontId="11" fillId="31" borderId="20" xfId="103" applyNumberFormat="1" applyFont="1" applyFill="1" applyBorder="1" applyAlignment="1">
      <alignment horizontal="center" vertical="center" wrapText="1"/>
    </xf>
    <xf numFmtId="0" fontId="57" fillId="50" borderId="55" xfId="1" applyFont="1" applyFill="1" applyBorder="1" applyAlignment="1" applyProtection="1">
      <alignment horizontal="center" vertical="center" wrapText="1"/>
      <protection locked="0"/>
    </xf>
    <xf numFmtId="0" fontId="10" fillId="50" borderId="55" xfId="0" applyFont="1" applyFill="1" applyBorder="1" applyAlignment="1" applyProtection="1">
      <alignment horizontal="left" vertical="center" wrapText="1"/>
      <protection locked="0"/>
    </xf>
    <xf numFmtId="0" fontId="1" fillId="50" borderId="2" xfId="1" applyFont="1" applyFill="1" applyBorder="1" applyAlignment="1" applyProtection="1">
      <alignment horizontal="center" vertical="center" wrapText="1"/>
      <protection locked="0"/>
    </xf>
    <xf numFmtId="0" fontId="8" fillId="50" borderId="9" xfId="1" applyFont="1" applyFill="1" applyBorder="1" applyAlignment="1" applyProtection="1">
      <alignment horizontal="center" vertical="center" wrapText="1"/>
      <protection locked="0"/>
    </xf>
    <xf numFmtId="0" fontId="8" fillId="50" borderId="4" xfId="1" applyFont="1" applyFill="1" applyBorder="1" applyAlignment="1" applyProtection="1">
      <alignment horizontal="center" vertical="center" wrapText="1"/>
      <protection locked="0"/>
    </xf>
    <xf numFmtId="0" fontId="10" fillId="50" borderId="56" xfId="1" applyFont="1" applyFill="1" applyBorder="1" applyAlignment="1" applyProtection="1">
      <alignment horizontal="center" vertical="center" wrapText="1"/>
      <protection locked="0"/>
    </xf>
    <xf numFmtId="0" fontId="63" fillId="50" borderId="55" xfId="0" applyFont="1" applyFill="1" applyBorder="1" applyAlignment="1" applyProtection="1">
      <alignment horizontal="left" vertical="center" wrapText="1"/>
      <protection locked="0"/>
    </xf>
    <xf numFmtId="0" fontId="8" fillId="50" borderId="55" xfId="0" applyFont="1" applyFill="1" applyBorder="1" applyAlignment="1" applyProtection="1">
      <alignment horizontal="left" vertical="center" wrapText="1"/>
      <protection locked="0"/>
    </xf>
    <xf numFmtId="0" fontId="8" fillId="50" borderId="55" xfId="1" applyFont="1" applyFill="1" applyBorder="1" applyAlignment="1" applyProtection="1">
      <alignment horizontal="center" vertical="center" wrapText="1"/>
      <protection locked="0"/>
    </xf>
    <xf numFmtId="0" fontId="8" fillId="50" borderId="1" xfId="1" applyFont="1" applyFill="1" applyBorder="1" applyAlignment="1" applyProtection="1">
      <alignment horizontal="center" vertical="center" wrapText="1"/>
      <protection locked="0"/>
    </xf>
    <xf numFmtId="0" fontId="8" fillId="50" borderId="23" xfId="1" applyFont="1" applyFill="1" applyBorder="1" applyAlignment="1" applyProtection="1">
      <alignment horizontal="center" vertical="center" wrapText="1"/>
      <protection locked="0"/>
    </xf>
    <xf numFmtId="1" fontId="1" fillId="0" borderId="12" xfId="1" applyNumberFormat="1" applyFont="1" applyFill="1" applyBorder="1" applyAlignment="1" applyProtection="1">
      <alignment horizontal="center" vertical="center" wrapText="1"/>
      <protection locked="0"/>
    </xf>
    <xf numFmtId="1" fontId="20" fillId="0" borderId="12" xfId="0" applyNumberFormat="1" applyFont="1" applyFill="1" applyBorder="1" applyAlignment="1" applyProtection="1">
      <alignment horizontal="center" vertical="center"/>
      <protection locked="0"/>
    </xf>
    <xf numFmtId="1" fontId="5" fillId="0" borderId="20" xfId="1" applyNumberFormat="1" applyFill="1" applyBorder="1" applyAlignment="1" applyProtection="1">
      <alignment horizontal="center" vertical="center" wrapText="1"/>
      <protection locked="0"/>
    </xf>
    <xf numFmtId="0" fontId="10" fillId="0" borderId="55" xfId="1" applyFont="1" applyFill="1" applyBorder="1" applyAlignment="1">
      <alignment horizontal="center" vertical="center" wrapText="1"/>
    </xf>
    <xf numFmtId="0" fontId="0" fillId="0" borderId="29" xfId="0" applyBorder="1" applyAlignment="1">
      <alignment horizontal="center" vertical="center" wrapText="1"/>
    </xf>
    <xf numFmtId="10" fontId="112" fillId="0" borderId="29" xfId="0" applyNumberFormat="1" applyFont="1" applyBorder="1" applyAlignment="1">
      <alignment horizontal="center" vertical="center" wrapText="1"/>
    </xf>
    <xf numFmtId="167" fontId="67" fillId="0" borderId="29" xfId="0" applyNumberFormat="1" applyFont="1" applyBorder="1" applyAlignment="1">
      <alignment horizontal="center" vertical="center" wrapText="1"/>
    </xf>
    <xf numFmtId="168" fontId="67" fillId="0" borderId="29" xfId="103" applyNumberFormat="1" applyFont="1" applyFill="1" applyBorder="1" applyAlignment="1">
      <alignment horizontal="center" vertical="center" wrapText="1"/>
    </xf>
    <xf numFmtId="10" fontId="67" fillId="0" borderId="29" xfId="103" applyNumberFormat="1" applyFont="1" applyFill="1" applyBorder="1" applyAlignment="1">
      <alignment horizontal="center" vertical="center" wrapText="1"/>
    </xf>
    <xf numFmtId="9" fontId="67" fillId="0" borderId="29" xfId="103" applyFont="1" applyFill="1" applyBorder="1" applyAlignment="1">
      <alignment horizontal="center" vertical="center" wrapText="1"/>
    </xf>
    <xf numFmtId="0" fontId="1" fillId="0" borderId="55" xfId="0" applyFont="1" applyFill="1" applyBorder="1" applyAlignment="1" applyProtection="1">
      <alignment horizontal="center" vertical="center" wrapText="1"/>
      <protection locked="0"/>
    </xf>
    <xf numFmtId="166" fontId="80" fillId="0" borderId="29" xfId="103" applyNumberFormat="1" applyFont="1" applyFill="1" applyBorder="1" applyAlignment="1">
      <alignment horizontal="center" vertical="center" wrapText="1"/>
    </xf>
    <xf numFmtId="9" fontId="80" fillId="0" borderId="29" xfId="103" applyFont="1" applyFill="1" applyBorder="1" applyAlignment="1">
      <alignment horizontal="center" vertical="center" wrapText="1"/>
    </xf>
    <xf numFmtId="0" fontId="71" fillId="32" borderId="58" xfId="0" applyFont="1" applyFill="1" applyBorder="1" applyAlignment="1">
      <alignment vertical="center" wrapText="1"/>
    </xf>
    <xf numFmtId="0" fontId="112" fillId="0" borderId="29" xfId="0" applyFont="1" applyBorder="1" applyAlignment="1">
      <alignment horizontal="center" vertical="center" wrapText="1"/>
    </xf>
    <xf numFmtId="0" fontId="112" fillId="0" borderId="29" xfId="0" applyFont="1" applyBorder="1" applyAlignment="1">
      <alignment horizontal="center" wrapText="1"/>
    </xf>
    <xf numFmtId="0" fontId="55" fillId="32" borderId="17" xfId="0" applyFont="1" applyFill="1" applyBorder="1" applyAlignment="1">
      <alignment vertical="center" wrapText="1"/>
    </xf>
    <xf numFmtId="166" fontId="67" fillId="0" borderId="29" xfId="103" applyNumberFormat="1" applyFont="1" applyFill="1" applyBorder="1" applyAlignment="1">
      <alignment horizontal="center" vertical="center" wrapText="1"/>
    </xf>
    <xf numFmtId="0" fontId="0" fillId="0" borderId="79" xfId="0" applyFill="1" applyBorder="1"/>
    <xf numFmtId="9" fontId="1" fillId="0" borderId="1" xfId="1" applyNumberFormat="1" applyFont="1" applyFill="1" applyBorder="1" applyAlignment="1" applyProtection="1">
      <alignment horizontal="center" vertical="center" wrapText="1"/>
      <protection locked="0"/>
    </xf>
    <xf numFmtId="1" fontId="1" fillId="0" borderId="55" xfId="1" applyNumberFormat="1" applyFont="1" applyFill="1" applyBorder="1" applyAlignment="1" applyProtection="1">
      <alignment horizontal="center" vertical="center" wrapText="1"/>
      <protection locked="0"/>
    </xf>
    <xf numFmtId="1" fontId="20" fillId="0" borderId="55" xfId="0" applyNumberFormat="1" applyFont="1" applyFill="1" applyBorder="1" applyAlignment="1" applyProtection="1">
      <alignment horizontal="center" vertical="center"/>
      <protection locked="0"/>
    </xf>
    <xf numFmtId="1" fontId="5" fillId="0" borderId="55" xfId="1" applyNumberFormat="1" applyFill="1" applyBorder="1" applyAlignment="1" applyProtection="1">
      <alignment horizontal="center" vertical="center" wrapText="1"/>
      <protection locked="0"/>
    </xf>
    <xf numFmtId="10" fontId="11" fillId="31" borderId="20" xfId="103" applyNumberFormat="1" applyFont="1" applyFill="1" applyBorder="1" applyAlignment="1">
      <alignment horizontal="center" vertical="center" wrapText="1"/>
    </xf>
    <xf numFmtId="0" fontId="6" fillId="0" borderId="12" xfId="0" applyFont="1" applyFill="1" applyBorder="1" applyAlignment="1" applyProtection="1">
      <alignment horizontal="center" vertical="center" wrapText="1"/>
      <protection locked="0"/>
    </xf>
    <xf numFmtId="0" fontId="6" fillId="0" borderId="20" xfId="0" applyFont="1" applyFill="1" applyBorder="1" applyAlignment="1" applyProtection="1">
      <alignment horizontal="center" vertical="center" wrapText="1"/>
      <protection locked="0"/>
    </xf>
    <xf numFmtId="1" fontId="10" fillId="0" borderId="55" xfId="1" applyNumberFormat="1" applyFont="1" applyFill="1" applyBorder="1" applyAlignment="1" applyProtection="1">
      <alignment horizontal="center" vertical="center" wrapText="1"/>
      <protection locked="0"/>
    </xf>
    <xf numFmtId="0" fontId="5" fillId="0" borderId="13" xfId="0" applyFont="1" applyFill="1" applyBorder="1" applyAlignment="1" applyProtection="1">
      <alignment horizontal="center" vertical="center" wrapText="1"/>
      <protection locked="0"/>
    </xf>
    <xf numFmtId="0" fontId="55" fillId="0" borderId="0" xfId="0" applyFont="1" applyAlignment="1">
      <alignment horizontal="center"/>
    </xf>
    <xf numFmtId="0" fontId="55" fillId="42" borderId="1" xfId="0" applyFont="1" applyFill="1" applyBorder="1" applyAlignment="1">
      <alignment horizontal="center" vertical="center" wrapText="1"/>
    </xf>
    <xf numFmtId="0" fontId="55" fillId="42" borderId="3" xfId="0" applyFont="1" applyFill="1" applyBorder="1" applyAlignment="1">
      <alignment horizontal="center" vertical="center" wrapText="1"/>
    </xf>
    <xf numFmtId="0" fontId="68" fillId="46" borderId="1" xfId="0" applyFont="1" applyFill="1" applyBorder="1" applyAlignment="1">
      <alignment horizontal="left" vertical="center" wrapText="1"/>
    </xf>
    <xf numFmtId="0" fontId="68" fillId="46" borderId="3" xfId="0" applyFont="1" applyFill="1" applyBorder="1" applyAlignment="1">
      <alignment horizontal="left" vertical="center" wrapText="1"/>
    </xf>
    <xf numFmtId="0" fontId="85" fillId="29" borderId="5" xfId="0" applyFont="1" applyFill="1" applyBorder="1" applyAlignment="1">
      <alignment horizontal="left" wrapText="1"/>
    </xf>
    <xf numFmtId="0" fontId="66" fillId="45" borderId="1" xfId="0" applyFont="1" applyFill="1" applyBorder="1" applyAlignment="1">
      <alignment horizontal="center" vertical="center" wrapText="1"/>
    </xf>
    <xf numFmtId="0" fontId="66" fillId="45" borderId="3" xfId="0" applyFont="1" applyFill="1" applyBorder="1" applyAlignment="1">
      <alignment horizontal="center" vertical="center" wrapText="1"/>
    </xf>
    <xf numFmtId="0" fontId="68" fillId="45" borderId="1" xfId="0" applyFont="1" applyFill="1" applyBorder="1" applyAlignment="1">
      <alignment horizontal="left" vertical="center" wrapText="1"/>
    </xf>
    <xf numFmtId="0" fontId="68" fillId="45" borderId="3" xfId="0" applyFont="1" applyFill="1" applyBorder="1" applyAlignment="1">
      <alignment horizontal="left" vertical="center" wrapText="1"/>
    </xf>
    <xf numFmtId="0" fontId="68" fillId="46" borderId="4" xfId="0" applyFont="1" applyFill="1" applyBorder="1" applyAlignment="1">
      <alignment horizontal="left" vertical="center" wrapText="1"/>
    </xf>
    <xf numFmtId="0" fontId="68" fillId="46" borderId="5" xfId="0" applyFont="1" applyFill="1" applyBorder="1" applyAlignment="1">
      <alignment horizontal="left" vertical="center" wrapText="1"/>
    </xf>
    <xf numFmtId="0" fontId="68" fillId="46" borderId="23" xfId="0" applyFont="1" applyFill="1" applyBorder="1" applyAlignment="1">
      <alignment horizontal="left" vertical="center" wrapText="1"/>
    </xf>
    <xf numFmtId="0" fontId="70" fillId="0" borderId="0" xfId="0" applyFont="1" applyAlignment="1">
      <alignment horizontal="center" vertical="center" wrapText="1"/>
    </xf>
    <xf numFmtId="0" fontId="72" fillId="0" borderId="1" xfId="0" applyFont="1" applyBorder="1" applyAlignment="1">
      <alignment horizontal="left" vertical="center" wrapText="1"/>
    </xf>
    <xf numFmtId="0" fontId="74" fillId="0" borderId="3" xfId="0" applyFont="1" applyBorder="1" applyAlignment="1">
      <alignment horizontal="left" vertical="center" wrapText="1"/>
    </xf>
    <xf numFmtId="0" fontId="54" fillId="0" borderId="67" xfId="0" applyFont="1" applyBorder="1" applyAlignment="1">
      <alignment horizontal="left" vertical="center" wrapText="1"/>
    </xf>
    <xf numFmtId="0" fontId="54" fillId="0" borderId="60" xfId="0" applyFont="1" applyBorder="1" applyAlignment="1">
      <alignment horizontal="left" vertical="center" wrapText="1"/>
    </xf>
    <xf numFmtId="0" fontId="54" fillId="0" borderId="62" xfId="0" applyFont="1" applyBorder="1" applyAlignment="1">
      <alignment horizontal="left" vertical="center" wrapText="1"/>
    </xf>
    <xf numFmtId="0" fontId="72" fillId="33" borderId="6" xfId="0" applyFont="1" applyFill="1" applyBorder="1" applyAlignment="1" applyProtection="1">
      <alignment horizontal="left" vertical="center" wrapText="1"/>
      <protection locked="0"/>
    </xf>
    <xf numFmtId="0" fontId="72" fillId="33" borderId="8" xfId="0" applyFont="1" applyFill="1" applyBorder="1" applyAlignment="1" applyProtection="1">
      <alignment horizontal="left" vertical="center" wrapText="1"/>
      <protection locked="0"/>
    </xf>
    <xf numFmtId="0" fontId="72" fillId="49" borderId="6" xfId="0" applyFont="1" applyFill="1" applyBorder="1" applyAlignment="1" applyProtection="1">
      <alignment horizontal="left" vertical="center" wrapText="1"/>
      <protection locked="0"/>
    </xf>
    <xf numFmtId="0" fontId="72" fillId="49" borderId="8" xfId="0" applyFont="1" applyFill="1" applyBorder="1" applyAlignment="1" applyProtection="1">
      <alignment horizontal="left" vertical="center" wrapText="1"/>
      <protection locked="0"/>
    </xf>
    <xf numFmtId="0" fontId="54" fillId="0" borderId="67" xfId="0" applyFont="1" applyBorder="1" applyAlignment="1">
      <alignment horizontal="center" vertical="center" wrapText="1"/>
    </xf>
    <xf numFmtId="0" fontId="54" fillId="0" borderId="62" xfId="0" applyFont="1" applyBorder="1" applyAlignment="1">
      <alignment horizontal="center" vertical="center" wrapText="1"/>
    </xf>
    <xf numFmtId="0" fontId="59" fillId="33" borderId="36" xfId="0" applyFont="1" applyFill="1" applyBorder="1" applyAlignment="1">
      <alignment horizontal="center" vertical="center"/>
    </xf>
    <xf numFmtId="0" fontId="59" fillId="33" borderId="37" xfId="0" applyFont="1" applyFill="1" applyBorder="1" applyAlignment="1">
      <alignment horizontal="center" vertical="center"/>
    </xf>
    <xf numFmtId="0" fontId="59" fillId="33" borderId="41" xfId="0" applyFont="1" applyFill="1" applyBorder="1" applyAlignment="1">
      <alignment horizontal="center" vertical="center"/>
    </xf>
    <xf numFmtId="1" fontId="5" fillId="0" borderId="55" xfId="1" applyNumberFormat="1" applyBorder="1" applyAlignment="1">
      <alignment horizontal="center" vertical="center" wrapText="1"/>
    </xf>
    <xf numFmtId="1" fontId="5" fillId="29" borderId="55" xfId="1" applyNumberFormat="1" applyFill="1" applyBorder="1" applyAlignment="1">
      <alignment horizontal="center" vertical="center" wrapText="1"/>
    </xf>
    <xf numFmtId="9" fontId="6" fillId="0" borderId="31" xfId="103" applyFont="1" applyFill="1" applyBorder="1" applyAlignment="1" applyProtection="1">
      <alignment horizontal="center" vertical="center" wrapText="1"/>
    </xf>
    <xf numFmtId="9" fontId="6" fillId="0" borderId="32" xfId="103" applyFont="1" applyFill="1" applyBorder="1" applyAlignment="1" applyProtection="1">
      <alignment horizontal="center" vertical="center" wrapText="1"/>
    </xf>
    <xf numFmtId="9" fontId="6" fillId="0" borderId="39" xfId="103" applyFont="1" applyFill="1" applyBorder="1" applyAlignment="1" applyProtection="1">
      <alignment horizontal="center" vertical="center" wrapText="1"/>
    </xf>
    <xf numFmtId="9" fontId="6" fillId="0" borderId="4" xfId="103" applyFont="1" applyFill="1" applyBorder="1" applyAlignment="1" applyProtection="1">
      <alignment horizontal="center" vertical="center" wrapText="1"/>
    </xf>
    <xf numFmtId="9" fontId="6" fillId="0" borderId="5" xfId="103" applyFont="1" applyFill="1" applyBorder="1" applyAlignment="1" applyProtection="1">
      <alignment horizontal="center" vertical="center" wrapText="1"/>
    </xf>
    <xf numFmtId="9" fontId="6" fillId="0" borderId="23" xfId="103" applyFont="1" applyFill="1" applyBorder="1" applyAlignment="1" applyProtection="1">
      <alignment horizontal="center" vertical="center" wrapText="1"/>
    </xf>
    <xf numFmtId="9" fontId="6" fillId="2" borderId="55" xfId="103" applyFont="1" applyFill="1" applyBorder="1" applyAlignment="1" applyProtection="1">
      <alignment horizontal="center" vertical="center" wrapText="1"/>
    </xf>
    <xf numFmtId="1" fontId="10" fillId="31" borderId="4" xfId="0" applyNumberFormat="1" applyFont="1" applyFill="1" applyBorder="1" applyAlignment="1" applyProtection="1">
      <alignment horizontal="center" vertical="center" wrapText="1"/>
      <protection locked="0"/>
    </xf>
    <xf numFmtId="1" fontId="10" fillId="31" borderId="5" xfId="0" applyNumberFormat="1" applyFont="1" applyFill="1" applyBorder="1" applyAlignment="1" applyProtection="1">
      <alignment horizontal="center" vertical="center" wrapText="1"/>
      <protection locked="0"/>
    </xf>
    <xf numFmtId="1" fontId="10" fillId="31" borderId="23" xfId="0" applyNumberFormat="1" applyFont="1" applyFill="1" applyBorder="1" applyAlignment="1" applyProtection="1">
      <alignment horizontal="center" vertical="center" wrapText="1"/>
      <protection locked="0"/>
    </xf>
    <xf numFmtId="1" fontId="1" fillId="31" borderId="55" xfId="1" applyNumberFormat="1" applyFont="1" applyFill="1" applyBorder="1" applyAlignment="1" applyProtection="1">
      <alignment horizontal="center" vertical="center" wrapText="1"/>
      <protection locked="0"/>
    </xf>
    <xf numFmtId="0" fontId="65" fillId="0" borderId="56" xfId="110" applyFill="1" applyBorder="1" applyAlignment="1" applyProtection="1">
      <alignment horizontal="left" vertical="center" wrapText="1"/>
      <protection locked="0"/>
    </xf>
    <xf numFmtId="0" fontId="65" fillId="0" borderId="58" xfId="110" applyFill="1" applyBorder="1" applyAlignment="1" applyProtection="1">
      <alignment horizontal="left" vertical="center" wrapText="1"/>
      <protection locked="0"/>
    </xf>
    <xf numFmtId="0" fontId="84" fillId="41" borderId="60" xfId="0" applyFont="1" applyFill="1" applyBorder="1" applyAlignment="1">
      <alignment horizontal="left" vertical="center" wrapText="1"/>
    </xf>
    <xf numFmtId="0" fontId="84" fillId="41" borderId="58" xfId="0" applyFont="1" applyFill="1" applyBorder="1" applyAlignment="1">
      <alignment horizontal="left" vertical="center" wrapText="1"/>
    </xf>
    <xf numFmtId="0" fontId="65" fillId="41" borderId="56" xfId="110" applyFill="1" applyBorder="1" applyAlignment="1" applyProtection="1">
      <alignment horizontal="left" vertical="center" wrapText="1"/>
      <protection locked="0"/>
    </xf>
    <xf numFmtId="0" fontId="65" fillId="41" borderId="60" xfId="110" applyFill="1" applyBorder="1" applyAlignment="1" applyProtection="1">
      <alignment horizontal="left" vertical="center" wrapText="1"/>
      <protection locked="0"/>
    </xf>
    <xf numFmtId="0" fontId="65" fillId="41" borderId="58" xfId="110" applyFill="1" applyBorder="1" applyAlignment="1" applyProtection="1">
      <alignment horizontal="left" vertical="center" wrapText="1"/>
      <protection locked="0"/>
    </xf>
    <xf numFmtId="0" fontId="86" fillId="0" borderId="55" xfId="0" applyFont="1" applyBorder="1" applyAlignment="1">
      <alignment horizontal="left" vertical="center" wrapText="1"/>
    </xf>
    <xf numFmtId="0" fontId="10" fillId="50" borderId="1" xfId="1" applyFont="1" applyFill="1" applyBorder="1" applyAlignment="1" applyProtection="1">
      <alignment horizontal="center" vertical="center" wrapText="1"/>
      <protection locked="0"/>
    </xf>
    <xf numFmtId="0" fontId="10" fillId="50" borderId="2" xfId="1" applyFont="1" applyFill="1" applyBorder="1" applyAlignment="1" applyProtection="1">
      <alignment horizontal="center" vertical="center" wrapText="1"/>
      <protection locked="0"/>
    </xf>
    <xf numFmtId="0" fontId="10" fillId="50" borderId="3" xfId="1" applyFont="1" applyFill="1" applyBorder="1" applyAlignment="1" applyProtection="1">
      <alignment horizontal="center" vertical="center" wrapText="1"/>
      <protection locked="0"/>
    </xf>
    <xf numFmtId="0" fontId="8" fillId="50" borderId="1" xfId="1" applyFont="1" applyFill="1" applyBorder="1" applyAlignment="1" applyProtection="1">
      <alignment horizontal="center" vertical="center" wrapText="1"/>
      <protection locked="0"/>
    </xf>
    <xf numFmtId="0" fontId="8" fillId="50" borderId="2" xfId="1" applyFont="1" applyFill="1" applyBorder="1" applyAlignment="1" applyProtection="1">
      <alignment horizontal="center" vertical="center" wrapText="1"/>
      <protection locked="0"/>
    </xf>
    <xf numFmtId="0" fontId="8" fillId="50" borderId="3" xfId="1" applyFont="1" applyFill="1" applyBorder="1" applyAlignment="1" applyProtection="1">
      <alignment horizontal="center" vertical="center" wrapText="1"/>
      <protection locked="0"/>
    </xf>
    <xf numFmtId="0" fontId="5" fillId="32" borderId="56" xfId="1" applyFill="1" applyBorder="1" applyAlignment="1" applyProtection="1">
      <alignment horizontal="center" vertical="center" textRotation="90" wrapText="1"/>
      <protection locked="0"/>
    </xf>
    <xf numFmtId="0" fontId="5" fillId="32" borderId="60" xfId="1" applyFill="1" applyBorder="1" applyAlignment="1" applyProtection="1">
      <alignment horizontal="center" vertical="center" textRotation="90" wrapText="1"/>
      <protection locked="0"/>
    </xf>
    <xf numFmtId="0" fontId="60" fillId="34" borderId="1" xfId="0" applyFont="1" applyFill="1" applyBorder="1" applyAlignment="1" applyProtection="1">
      <alignment horizontal="center" vertical="center"/>
      <protection locked="0"/>
    </xf>
    <xf numFmtId="0" fontId="60" fillId="34" borderId="2" xfId="0" applyFont="1" applyFill="1" applyBorder="1" applyAlignment="1" applyProtection="1">
      <alignment horizontal="center" vertical="center"/>
      <protection locked="0"/>
    </xf>
    <xf numFmtId="0" fontId="60" fillId="34" borderId="3" xfId="0" applyFont="1" applyFill="1" applyBorder="1" applyAlignment="1" applyProtection="1">
      <alignment horizontal="center" vertical="center"/>
      <protection locked="0"/>
    </xf>
    <xf numFmtId="0" fontId="6" fillId="32" borderId="4" xfId="0" applyFont="1" applyFill="1" applyBorder="1" applyAlignment="1" applyProtection="1">
      <alignment horizontal="center" vertical="center" wrapText="1"/>
      <protection locked="0"/>
    </xf>
    <xf numFmtId="0" fontId="6" fillId="32" borderId="24" xfId="0" applyFont="1" applyFill="1" applyBorder="1" applyAlignment="1" applyProtection="1">
      <alignment horizontal="center" vertical="center" wrapText="1"/>
      <protection locked="0"/>
    </xf>
    <xf numFmtId="0" fontId="6" fillId="32" borderId="27" xfId="0" applyFont="1" applyFill="1" applyBorder="1" applyAlignment="1" applyProtection="1">
      <alignment horizontal="center" vertical="center" wrapText="1"/>
      <protection locked="0"/>
    </xf>
    <xf numFmtId="0" fontId="63" fillId="0" borderId="23" xfId="0" applyFont="1" applyBorder="1" applyAlignment="1" applyProtection="1">
      <alignment horizontal="left" vertical="center" wrapText="1"/>
      <protection locked="0"/>
    </xf>
    <xf numFmtId="0" fontId="63" fillId="0" borderId="25" xfId="0" applyFont="1" applyBorder="1" applyAlignment="1" applyProtection="1">
      <alignment horizontal="left" vertical="center" wrapText="1"/>
      <protection locked="0"/>
    </xf>
    <xf numFmtId="0" fontId="20" fillId="32" borderId="56" xfId="0" applyFont="1" applyFill="1" applyBorder="1" applyAlignment="1" applyProtection="1">
      <alignment horizontal="center" vertical="center" textRotation="90" wrapText="1"/>
      <protection locked="0"/>
    </xf>
    <xf numFmtId="0" fontId="20" fillId="32" borderId="60" xfId="0" applyFont="1" applyFill="1" applyBorder="1" applyAlignment="1" applyProtection="1">
      <alignment horizontal="center" vertical="center" textRotation="90" wrapText="1"/>
      <protection locked="0"/>
    </xf>
    <xf numFmtId="0" fontId="20" fillId="32" borderId="58" xfId="0" applyFont="1" applyFill="1" applyBorder="1" applyAlignment="1" applyProtection="1">
      <alignment horizontal="center" vertical="center" textRotation="90" wrapText="1"/>
      <protection locked="0"/>
    </xf>
    <xf numFmtId="0" fontId="5" fillId="50" borderId="56" xfId="1" applyFill="1" applyBorder="1" applyAlignment="1" applyProtection="1">
      <alignment horizontal="center" vertical="center" textRotation="90" wrapText="1"/>
      <protection locked="0"/>
    </xf>
    <xf numFmtId="0" fontId="5" fillId="50" borderId="58" xfId="1" applyFill="1" applyBorder="1" applyAlignment="1" applyProtection="1">
      <alignment horizontal="center" vertical="center" textRotation="90" wrapText="1"/>
      <protection locked="0"/>
    </xf>
    <xf numFmtId="0" fontId="59" fillId="50" borderId="1" xfId="0" applyFont="1" applyFill="1" applyBorder="1" applyAlignment="1" applyProtection="1">
      <alignment horizontal="center"/>
      <protection locked="0"/>
    </xf>
    <xf numFmtId="0" fontId="59" fillId="50" borderId="2" xfId="0" applyFont="1" applyFill="1" applyBorder="1" applyAlignment="1" applyProtection="1">
      <alignment horizontal="center"/>
      <protection locked="0"/>
    </xf>
    <xf numFmtId="0" fontId="59" fillId="50" borderId="5" xfId="0" applyFont="1" applyFill="1" applyBorder="1" applyAlignment="1" applyProtection="1">
      <alignment horizontal="center"/>
      <protection locked="0"/>
    </xf>
    <xf numFmtId="0" fontId="59" fillId="50" borderId="3" xfId="0" applyFont="1" applyFill="1" applyBorder="1" applyAlignment="1" applyProtection="1">
      <alignment horizontal="center"/>
      <protection locked="0"/>
    </xf>
    <xf numFmtId="0" fontId="5" fillId="32" borderId="58" xfId="1" applyFill="1" applyBorder="1" applyAlignment="1" applyProtection="1">
      <alignment horizontal="center" vertical="center" textRotation="90" wrapText="1"/>
      <protection locked="0"/>
    </xf>
    <xf numFmtId="0" fontId="59" fillId="34" borderId="1" xfId="0" applyFont="1" applyFill="1" applyBorder="1" applyAlignment="1" applyProtection="1">
      <alignment horizontal="center"/>
      <protection locked="0"/>
    </xf>
    <xf numFmtId="0" fontId="59" fillId="34" borderId="2" xfId="0" applyFont="1" applyFill="1" applyBorder="1" applyAlignment="1" applyProtection="1">
      <alignment horizontal="center"/>
      <protection locked="0"/>
    </xf>
    <xf numFmtId="0" fontId="59" fillId="34" borderId="5" xfId="0" applyFont="1" applyFill="1" applyBorder="1" applyAlignment="1" applyProtection="1">
      <alignment horizontal="center"/>
      <protection locked="0"/>
    </xf>
    <xf numFmtId="0" fontId="59" fillId="34" borderId="3" xfId="0" applyFont="1" applyFill="1" applyBorder="1" applyAlignment="1" applyProtection="1">
      <alignment horizontal="center"/>
      <protection locked="0"/>
    </xf>
    <xf numFmtId="0" fontId="1" fillId="32" borderId="42" xfId="0" applyFont="1" applyFill="1" applyBorder="1" applyAlignment="1" applyProtection="1">
      <alignment horizontal="center" vertical="center" wrapText="1"/>
      <protection locked="0"/>
    </xf>
    <xf numFmtId="0" fontId="0" fillId="0" borderId="1" xfId="0" applyBorder="1" applyAlignment="1" applyProtection="1">
      <alignment horizontal="center" vertical="center" wrapText="1"/>
      <protection locked="0"/>
    </xf>
    <xf numFmtId="0" fontId="0" fillId="0" borderId="2" xfId="0" applyBorder="1" applyAlignment="1" applyProtection="1">
      <alignment horizontal="center" vertical="center" wrapText="1"/>
      <protection locked="0"/>
    </xf>
    <xf numFmtId="0" fontId="0" fillId="0" borderId="3" xfId="0" applyBorder="1" applyAlignment="1" applyProtection="1">
      <alignment horizontal="center" vertical="center" wrapText="1"/>
      <protection locked="0"/>
    </xf>
    <xf numFmtId="0" fontId="0" fillId="0" borderId="2" xfId="0" applyBorder="1" applyAlignment="1" applyProtection="1">
      <alignment horizontal="center" vertical="center"/>
      <protection locked="0"/>
    </xf>
    <xf numFmtId="0" fontId="0" fillId="0" borderId="3" xfId="0" applyBorder="1" applyAlignment="1" applyProtection="1">
      <alignment horizontal="center" vertical="center"/>
      <protection locked="0"/>
    </xf>
    <xf numFmtId="0" fontId="57" fillId="33" borderId="23" xfId="0" applyFont="1" applyFill="1" applyBorder="1" applyAlignment="1" applyProtection="1">
      <alignment horizontal="center" vertical="center"/>
      <protection locked="0"/>
    </xf>
    <xf numFmtId="0" fontId="57" fillId="33" borderId="25" xfId="0" applyFont="1" applyFill="1" applyBorder="1" applyAlignment="1" applyProtection="1">
      <alignment horizontal="center" vertical="center"/>
      <protection locked="0"/>
    </xf>
    <xf numFmtId="0" fontId="57" fillId="33" borderId="29" xfId="0" applyFont="1" applyFill="1" applyBorder="1" applyAlignment="1" applyProtection="1">
      <alignment horizontal="center" vertical="center"/>
      <protection locked="0"/>
    </xf>
    <xf numFmtId="0" fontId="59" fillId="34" borderId="1" xfId="0" applyFont="1" applyFill="1" applyBorder="1" applyAlignment="1" applyProtection="1">
      <alignment horizontal="center" vertical="center" wrapText="1"/>
      <protection locked="0"/>
    </xf>
    <xf numFmtId="0" fontId="59" fillId="34" borderId="2" xfId="0" applyFont="1" applyFill="1" applyBorder="1" applyAlignment="1" applyProtection="1">
      <alignment horizontal="center" vertical="center" wrapText="1"/>
      <protection locked="0"/>
    </xf>
    <xf numFmtId="0" fontId="59" fillId="34" borderId="3" xfId="0" applyFont="1" applyFill="1" applyBorder="1" applyAlignment="1" applyProtection="1">
      <alignment horizontal="center" vertical="center" wrapText="1"/>
      <protection locked="0"/>
    </xf>
    <xf numFmtId="0" fontId="6" fillId="32" borderId="56" xfId="0" applyFont="1" applyFill="1" applyBorder="1" applyAlignment="1" applyProtection="1">
      <alignment horizontal="center" vertical="center" wrapText="1"/>
      <protection locked="0"/>
    </xf>
    <xf numFmtId="0" fontId="6" fillId="32" borderId="58" xfId="0" applyFont="1" applyFill="1" applyBorder="1" applyAlignment="1" applyProtection="1">
      <alignment horizontal="center" vertical="center" wrapText="1"/>
      <protection locked="0"/>
    </xf>
    <xf numFmtId="0" fontId="63" fillId="0" borderId="11" xfId="0" applyFont="1" applyBorder="1" applyAlignment="1" applyProtection="1">
      <alignment horizontal="left" vertical="center" wrapText="1"/>
      <protection locked="0"/>
    </xf>
    <xf numFmtId="0" fontId="63" fillId="0" borderId="74" xfId="0" applyFont="1" applyBorder="1" applyAlignment="1" applyProtection="1">
      <alignment horizontal="left" vertical="center" wrapText="1"/>
      <protection locked="0"/>
    </xf>
    <xf numFmtId="0" fontId="10" fillId="32" borderId="1" xfId="1" applyFont="1" applyFill="1" applyBorder="1" applyAlignment="1" applyProtection="1">
      <alignment horizontal="center" vertical="center" wrapText="1"/>
      <protection locked="0"/>
    </xf>
    <xf numFmtId="0" fontId="10" fillId="32" borderId="2" xfId="1" applyFont="1" applyFill="1" applyBorder="1" applyAlignment="1" applyProtection="1">
      <alignment horizontal="center" vertical="center" wrapText="1"/>
      <protection locked="0"/>
    </xf>
    <xf numFmtId="0" fontId="10" fillId="32" borderId="3" xfId="1" applyFont="1" applyFill="1" applyBorder="1" applyAlignment="1" applyProtection="1">
      <alignment horizontal="center" vertical="center" wrapText="1"/>
      <protection locked="0"/>
    </xf>
    <xf numFmtId="0" fontId="10" fillId="32" borderId="4" xfId="1" applyFont="1" applyFill="1" applyBorder="1" applyAlignment="1" applyProtection="1">
      <alignment horizontal="center" vertical="center" wrapText="1"/>
      <protection locked="0"/>
    </xf>
    <xf numFmtId="0" fontId="10" fillId="32" borderId="5" xfId="1" applyFont="1" applyFill="1" applyBorder="1" applyAlignment="1" applyProtection="1">
      <alignment horizontal="center" vertical="center" wrapText="1"/>
      <protection locked="0"/>
    </xf>
    <xf numFmtId="0" fontId="10" fillId="32" borderId="23" xfId="1" applyFont="1" applyFill="1" applyBorder="1" applyAlignment="1" applyProtection="1">
      <alignment horizontal="center" vertical="center" wrapText="1"/>
      <protection locked="0"/>
    </xf>
    <xf numFmtId="0" fontId="1" fillId="35" borderId="37" xfId="0" applyFont="1" applyFill="1" applyBorder="1" applyAlignment="1" applyProtection="1">
      <alignment horizontal="center" vertical="center" wrapText="1"/>
      <protection locked="0"/>
    </xf>
    <xf numFmtId="0" fontId="59" fillId="34" borderId="28" xfId="0" applyFont="1" applyFill="1" applyBorder="1" applyAlignment="1" applyProtection="1">
      <alignment horizontal="center" vertical="center" wrapText="1"/>
      <protection locked="0"/>
    </xf>
    <xf numFmtId="0" fontId="1" fillId="35" borderId="31" xfId="0" applyFont="1" applyFill="1" applyBorder="1" applyAlignment="1" applyProtection="1">
      <alignment horizontal="left" vertical="center" wrapText="1"/>
      <protection locked="0"/>
    </xf>
    <xf numFmtId="0" fontId="1" fillId="35" borderId="32" xfId="0" applyFont="1" applyFill="1" applyBorder="1" applyAlignment="1" applyProtection="1">
      <alignment horizontal="left" vertical="center" wrapText="1"/>
      <protection locked="0"/>
    </xf>
    <xf numFmtId="0" fontId="1" fillId="35" borderId="39" xfId="0" applyFont="1" applyFill="1" applyBorder="1" applyAlignment="1" applyProtection="1">
      <alignment horizontal="left" vertical="center" wrapText="1"/>
      <protection locked="0"/>
    </xf>
    <xf numFmtId="0" fontId="57" fillId="34" borderId="4" xfId="1" applyFont="1" applyFill="1" applyBorder="1" applyAlignment="1">
      <alignment horizontal="center" vertical="center" wrapText="1"/>
    </xf>
    <xf numFmtId="0" fontId="57" fillId="34" borderId="24" xfId="1" applyFont="1" applyFill="1" applyBorder="1" applyAlignment="1">
      <alignment horizontal="center" vertical="center" wrapText="1"/>
    </xf>
    <xf numFmtId="0" fontId="57" fillId="34" borderId="27" xfId="1" applyFont="1" applyFill="1" applyBorder="1" applyAlignment="1">
      <alignment horizontal="center" vertical="center" wrapText="1"/>
    </xf>
    <xf numFmtId="0" fontId="59" fillId="33" borderId="4" xfId="1" applyFont="1" applyFill="1" applyBorder="1" applyAlignment="1">
      <alignment horizontal="center" vertical="center" wrapText="1"/>
    </xf>
    <xf numFmtId="0" fontId="59" fillId="33" borderId="5" xfId="1" applyFont="1" applyFill="1" applyBorder="1" applyAlignment="1">
      <alignment horizontal="center" vertical="center" wrapText="1"/>
    </xf>
    <xf numFmtId="0" fontId="59" fillId="33" borderId="0" xfId="1" applyFont="1" applyFill="1" applyBorder="1" applyAlignment="1">
      <alignment horizontal="center" vertical="center" wrapText="1"/>
    </xf>
    <xf numFmtId="0" fontId="59" fillId="33" borderId="23" xfId="1" applyFont="1" applyFill="1" applyBorder="1" applyAlignment="1">
      <alignment horizontal="center" vertical="center" wrapText="1"/>
    </xf>
    <xf numFmtId="0" fontId="6" fillId="2" borderId="55" xfId="0" applyFont="1" applyFill="1" applyBorder="1" applyAlignment="1">
      <alignment horizontal="center" vertical="center" wrapText="1"/>
    </xf>
    <xf numFmtId="0" fontId="20" fillId="32" borderId="56" xfId="0" applyFont="1" applyFill="1" applyBorder="1" applyAlignment="1">
      <alignment horizontal="center" vertical="center" textRotation="90" wrapText="1"/>
    </xf>
    <xf numFmtId="0" fontId="20" fillId="32" borderId="60" xfId="0" applyFont="1" applyFill="1" applyBorder="1" applyAlignment="1">
      <alignment horizontal="center" vertical="center" textRotation="90" wrapText="1"/>
    </xf>
    <xf numFmtId="0" fontId="20" fillId="32" borderId="58" xfId="0" applyFont="1" applyFill="1" applyBorder="1" applyAlignment="1">
      <alignment horizontal="center" vertical="center" textRotation="90" wrapText="1"/>
    </xf>
    <xf numFmtId="1" fontId="1" fillId="31" borderId="27" xfId="1" applyNumberFormat="1" applyFont="1" applyFill="1" applyBorder="1" applyAlignment="1" applyProtection="1">
      <alignment horizontal="center" vertical="center" wrapText="1"/>
      <protection locked="0"/>
    </xf>
    <xf numFmtId="1" fontId="1" fillId="31" borderId="28" xfId="1" applyNumberFormat="1" applyFont="1" applyFill="1" applyBorder="1" applyAlignment="1" applyProtection="1">
      <alignment horizontal="center" vertical="center" wrapText="1"/>
      <protection locked="0"/>
    </xf>
    <xf numFmtId="1" fontId="1" fillId="31" borderId="29" xfId="1" applyNumberFormat="1" applyFont="1" applyFill="1" applyBorder="1" applyAlignment="1" applyProtection="1">
      <alignment horizontal="center" vertical="center" wrapText="1"/>
      <protection locked="0"/>
    </xf>
    <xf numFmtId="0" fontId="59" fillId="30" borderId="60" xfId="0" applyFont="1" applyFill="1" applyBorder="1" applyAlignment="1">
      <alignment horizontal="center" vertical="center"/>
    </xf>
    <xf numFmtId="0" fontId="59" fillId="30" borderId="25" xfId="0" applyFont="1" applyFill="1" applyBorder="1" applyAlignment="1">
      <alignment horizontal="center" vertical="center"/>
    </xf>
    <xf numFmtId="0" fontId="59" fillId="30" borderId="29" xfId="0" applyFont="1" applyFill="1" applyBorder="1" applyAlignment="1">
      <alignment horizontal="center" vertical="center"/>
    </xf>
    <xf numFmtId="0" fontId="61" fillId="33" borderId="55" xfId="0" applyFont="1" applyFill="1" applyBorder="1" applyAlignment="1">
      <alignment horizontal="center"/>
    </xf>
    <xf numFmtId="0" fontId="90" fillId="32" borderId="56" xfId="0" applyFont="1" applyFill="1" applyBorder="1" applyAlignment="1">
      <alignment horizontal="center" vertical="center" textRotation="90" wrapText="1"/>
    </xf>
    <xf numFmtId="0" fontId="90" fillId="32" borderId="60" xfId="0" applyFont="1" applyFill="1" applyBorder="1" applyAlignment="1">
      <alignment horizontal="center" vertical="center" textRotation="90" wrapText="1"/>
    </xf>
    <xf numFmtId="0" fontId="90" fillId="32" borderId="58" xfId="0" applyFont="1" applyFill="1" applyBorder="1" applyAlignment="1">
      <alignment horizontal="center" vertical="center" textRotation="90" wrapText="1"/>
    </xf>
    <xf numFmtId="0" fontId="20" fillId="35" borderId="56" xfId="0" applyFont="1" applyFill="1" applyBorder="1" applyAlignment="1">
      <alignment horizontal="center" vertical="center" textRotation="90" wrapText="1"/>
    </xf>
    <xf numFmtId="0" fontId="20" fillId="35" borderId="58" xfId="0" applyFont="1" applyFill="1" applyBorder="1" applyAlignment="1">
      <alignment horizontal="center" vertical="center" textRotation="90" wrapText="1"/>
    </xf>
    <xf numFmtId="1" fontId="8" fillId="2" borderId="4" xfId="1" applyNumberFormat="1" applyFont="1" applyFill="1" applyBorder="1" applyAlignment="1">
      <alignment horizontal="center" vertical="center" wrapText="1"/>
    </xf>
    <xf numFmtId="1" fontId="8" fillId="2" borderId="5" xfId="1" applyNumberFormat="1" applyFont="1" applyFill="1" applyBorder="1" applyAlignment="1">
      <alignment horizontal="center" vertical="center" wrapText="1"/>
    </xf>
    <xf numFmtId="1" fontId="8" fillId="2" borderId="23" xfId="1" applyNumberFormat="1" applyFont="1" applyFill="1" applyBorder="1" applyAlignment="1">
      <alignment horizontal="center" vertical="center" wrapText="1"/>
    </xf>
    <xf numFmtId="1" fontId="8" fillId="2" borderId="24" xfId="1" applyNumberFormat="1" applyFont="1" applyFill="1" applyBorder="1" applyAlignment="1">
      <alignment horizontal="center" vertical="center" wrapText="1"/>
    </xf>
    <xf numFmtId="1" fontId="8" fillId="2" borderId="0" xfId="1" applyNumberFormat="1" applyFont="1" applyFill="1" applyBorder="1" applyAlignment="1">
      <alignment horizontal="center" vertical="center" wrapText="1"/>
    </xf>
    <xf numFmtId="1" fontId="8" fillId="2" borderId="25" xfId="1" applyNumberFormat="1" applyFont="1" applyFill="1" applyBorder="1" applyAlignment="1">
      <alignment horizontal="center" vertical="center" wrapText="1"/>
    </xf>
    <xf numFmtId="1" fontId="8" fillId="2" borderId="27" xfId="1" applyNumberFormat="1" applyFont="1" applyFill="1" applyBorder="1" applyAlignment="1">
      <alignment horizontal="center" vertical="center" wrapText="1"/>
    </xf>
    <xf numFmtId="1" fontId="8" fillId="2" borderId="28" xfId="1" applyNumberFormat="1" applyFont="1" applyFill="1" applyBorder="1" applyAlignment="1">
      <alignment horizontal="center" vertical="center" wrapText="1"/>
    </xf>
    <xf numFmtId="1" fontId="8" fillId="2" borderId="29" xfId="1" applyNumberFormat="1" applyFont="1" applyFill="1" applyBorder="1" applyAlignment="1">
      <alignment horizontal="center" vertical="center" wrapText="1"/>
    </xf>
    <xf numFmtId="0" fontId="59" fillId="34" borderId="4" xfId="1" applyFont="1" applyFill="1" applyBorder="1" applyAlignment="1" applyProtection="1">
      <alignment horizontal="center" vertical="center" wrapText="1"/>
      <protection locked="0"/>
    </xf>
    <xf numFmtId="0" fontId="59" fillId="34" borderId="5" xfId="1" applyFont="1" applyFill="1" applyBorder="1" applyAlignment="1" applyProtection="1">
      <alignment horizontal="center" vertical="center" wrapText="1"/>
      <protection locked="0"/>
    </xf>
    <xf numFmtId="0" fontId="59" fillId="34" borderId="0" xfId="1" applyFont="1" applyFill="1" applyAlignment="1" applyProtection="1">
      <alignment horizontal="center" vertical="center" wrapText="1"/>
      <protection locked="0"/>
    </xf>
    <xf numFmtId="0" fontId="59" fillId="34" borderId="23" xfId="1" applyFont="1" applyFill="1" applyBorder="1" applyAlignment="1" applyProtection="1">
      <alignment horizontal="center" vertical="center" wrapText="1"/>
      <protection locked="0"/>
    </xf>
    <xf numFmtId="1" fontId="10" fillId="35" borderId="1" xfId="1" applyNumberFormat="1" applyFont="1" applyFill="1" applyBorder="1" applyAlignment="1" applyProtection="1">
      <alignment horizontal="center" vertical="center" wrapText="1"/>
      <protection locked="0"/>
    </xf>
    <xf numFmtId="1" fontId="10" fillId="35" borderId="2" xfId="1" applyNumberFormat="1" applyFont="1" applyFill="1" applyBorder="1" applyAlignment="1" applyProtection="1">
      <alignment horizontal="center" vertical="center" wrapText="1"/>
      <protection locked="0"/>
    </xf>
    <xf numFmtId="1" fontId="10" fillId="35" borderId="3" xfId="1" applyNumberFormat="1" applyFont="1" applyFill="1" applyBorder="1" applyAlignment="1" applyProtection="1">
      <alignment horizontal="center" vertical="center" wrapText="1"/>
      <protection locked="0"/>
    </xf>
    <xf numFmtId="1" fontId="8" fillId="0" borderId="1" xfId="1" applyNumberFormat="1" applyFont="1" applyBorder="1" applyAlignment="1" applyProtection="1">
      <alignment horizontal="center" vertical="center" wrapText="1"/>
      <protection locked="0"/>
    </xf>
    <xf numFmtId="1" fontId="8" fillId="0" borderId="2" xfId="1" applyNumberFormat="1" applyFont="1" applyBorder="1" applyAlignment="1" applyProtection="1">
      <alignment horizontal="center" vertical="center" wrapText="1"/>
      <protection locked="0"/>
    </xf>
    <xf numFmtId="1" fontId="8" fillId="0" borderId="3" xfId="1" applyNumberFormat="1" applyFont="1" applyBorder="1" applyAlignment="1" applyProtection="1">
      <alignment horizontal="center" vertical="center" wrapText="1"/>
      <protection locked="0"/>
    </xf>
    <xf numFmtId="1" fontId="1" fillId="35" borderId="1" xfId="1" applyNumberFormat="1" applyFont="1" applyFill="1" applyBorder="1" applyAlignment="1" applyProtection="1">
      <alignment horizontal="center" vertical="center" wrapText="1"/>
      <protection locked="0"/>
    </xf>
    <xf numFmtId="1" fontId="1" fillId="35" borderId="2" xfId="1" applyNumberFormat="1" applyFont="1" applyFill="1" applyBorder="1" applyAlignment="1" applyProtection="1">
      <alignment horizontal="center" vertical="center" wrapText="1"/>
      <protection locked="0"/>
    </xf>
    <xf numFmtId="1" fontId="1" fillId="35" borderId="3" xfId="1" applyNumberFormat="1" applyFont="1" applyFill="1" applyBorder="1" applyAlignment="1" applyProtection="1">
      <alignment horizontal="center" vertical="center" wrapText="1"/>
      <protection locked="0"/>
    </xf>
    <xf numFmtId="1" fontId="8" fillId="29" borderId="1" xfId="1" applyNumberFormat="1" applyFont="1" applyFill="1" applyBorder="1" applyAlignment="1" applyProtection="1">
      <alignment horizontal="center" vertical="center" wrapText="1"/>
      <protection locked="0"/>
    </xf>
    <xf numFmtId="1" fontId="8" fillId="29" borderId="2" xfId="1" applyNumberFormat="1" applyFont="1" applyFill="1" applyBorder="1" applyAlignment="1" applyProtection="1">
      <alignment horizontal="center" vertical="center" wrapText="1"/>
      <protection locked="0"/>
    </xf>
    <xf numFmtId="1" fontId="8" fillId="29" borderId="3" xfId="1" applyNumberFormat="1" applyFont="1" applyFill="1" applyBorder="1" applyAlignment="1" applyProtection="1">
      <alignment horizontal="center" vertical="center" wrapText="1"/>
      <protection locked="0"/>
    </xf>
    <xf numFmtId="0" fontId="8" fillId="35" borderId="4" xfId="1" applyFont="1" applyFill="1" applyBorder="1" applyAlignment="1" applyProtection="1">
      <alignment horizontal="center" vertical="center" wrapText="1"/>
      <protection locked="0"/>
    </xf>
    <xf numFmtId="0" fontId="8" fillId="35" borderId="5" xfId="1" applyFont="1" applyFill="1" applyBorder="1" applyAlignment="1" applyProtection="1">
      <alignment horizontal="center" vertical="center" wrapText="1"/>
      <protection locked="0"/>
    </xf>
    <xf numFmtId="0" fontId="8" fillId="35" borderId="23" xfId="1" applyFont="1" applyFill="1" applyBorder="1" applyAlignment="1" applyProtection="1">
      <alignment horizontal="center" vertical="center" wrapText="1"/>
      <protection locked="0"/>
    </xf>
    <xf numFmtId="9" fontId="6" fillId="32" borderId="31" xfId="1" applyNumberFormat="1" applyFont="1" applyFill="1" applyBorder="1" applyAlignment="1">
      <alignment horizontal="center" vertical="center" wrapText="1"/>
    </xf>
    <xf numFmtId="9" fontId="6" fillId="32" borderId="34" xfId="1" applyNumberFormat="1" applyFont="1" applyFill="1" applyBorder="1" applyAlignment="1">
      <alignment horizontal="center" vertical="center" wrapText="1"/>
    </xf>
    <xf numFmtId="9" fontId="6" fillId="32" borderId="70" xfId="1" applyNumberFormat="1" applyFont="1" applyFill="1" applyBorder="1" applyAlignment="1">
      <alignment horizontal="center" vertical="center" wrapText="1"/>
    </xf>
    <xf numFmtId="1" fontId="49" fillId="27" borderId="23" xfId="0" applyNumberFormat="1" applyFont="1" applyFill="1" applyBorder="1" applyAlignment="1">
      <alignment horizontal="center" vertical="center"/>
    </xf>
    <xf numFmtId="1" fontId="49" fillId="27" borderId="25" xfId="0" applyNumberFormat="1" applyFont="1" applyFill="1" applyBorder="1" applyAlignment="1">
      <alignment horizontal="center" vertical="center"/>
    </xf>
    <xf numFmtId="1" fontId="49" fillId="27" borderId="58" xfId="0" applyNumberFormat="1" applyFont="1" applyFill="1" applyBorder="1" applyAlignment="1">
      <alignment horizontal="center" vertical="center"/>
    </xf>
    <xf numFmtId="0" fontId="84" fillId="3" borderId="56" xfId="0" applyFont="1" applyFill="1" applyBorder="1" applyAlignment="1">
      <alignment horizontal="left" vertical="center" wrapText="1"/>
    </xf>
    <xf numFmtId="0" fontId="84" fillId="3" borderId="60" xfId="0" applyFont="1" applyFill="1" applyBorder="1" applyAlignment="1">
      <alignment horizontal="left" vertical="center" wrapText="1"/>
    </xf>
    <xf numFmtId="0" fontId="84" fillId="3" borderId="58" xfId="0" applyFont="1" applyFill="1" applyBorder="1" applyAlignment="1">
      <alignment horizontal="left" vertical="center" wrapText="1"/>
    </xf>
    <xf numFmtId="0" fontId="87" fillId="32" borderId="1" xfId="1" applyFont="1" applyFill="1" applyBorder="1" applyAlignment="1" applyProtection="1">
      <alignment horizontal="center" vertical="center" wrapText="1"/>
      <protection locked="0"/>
    </xf>
    <xf numFmtId="0" fontId="87" fillId="32" borderId="2" xfId="1" applyFont="1" applyFill="1" applyBorder="1" applyAlignment="1" applyProtection="1">
      <alignment horizontal="center" vertical="center" wrapText="1"/>
      <protection locked="0"/>
    </xf>
    <xf numFmtId="9" fontId="6" fillId="32" borderId="33" xfId="1" applyNumberFormat="1" applyFont="1" applyFill="1" applyBorder="1" applyAlignment="1">
      <alignment horizontal="center" vertical="center" wrapText="1"/>
    </xf>
    <xf numFmtId="9" fontId="6" fillId="32" borderId="54" xfId="1" applyNumberFormat="1" applyFont="1" applyFill="1" applyBorder="1" applyAlignment="1">
      <alignment horizontal="center" vertical="center" wrapText="1"/>
    </xf>
    <xf numFmtId="9" fontId="6" fillId="32" borderId="38" xfId="1" applyNumberFormat="1" applyFont="1" applyFill="1" applyBorder="1" applyAlignment="1">
      <alignment horizontal="center" vertical="center" wrapText="1"/>
    </xf>
    <xf numFmtId="1" fontId="49" fillId="27" borderId="60" xfId="0" applyNumberFormat="1" applyFont="1" applyFill="1" applyBorder="1" applyAlignment="1">
      <alignment horizontal="center" vertical="center"/>
    </xf>
    <xf numFmtId="9" fontId="6" fillId="32" borderId="36" xfId="1" applyNumberFormat="1" applyFont="1" applyFill="1" applyBorder="1" applyAlignment="1">
      <alignment horizontal="center" vertical="center" wrapText="1"/>
    </xf>
    <xf numFmtId="0" fontId="20" fillId="32" borderId="60" xfId="0" applyFont="1" applyFill="1" applyBorder="1" applyAlignment="1">
      <alignment horizontal="center" vertical="center" textRotation="90"/>
    </xf>
    <xf numFmtId="0" fontId="20" fillId="32" borderId="58" xfId="0" applyFont="1" applyFill="1" applyBorder="1" applyAlignment="1">
      <alignment horizontal="center" vertical="center" textRotation="90"/>
    </xf>
    <xf numFmtId="9" fontId="6" fillId="32" borderId="5" xfId="1" applyNumberFormat="1" applyFont="1" applyFill="1" applyBorder="1" applyAlignment="1">
      <alignment horizontal="center" vertical="center" wrapText="1"/>
    </xf>
    <xf numFmtId="9" fontId="6" fillId="32" borderId="0" xfId="1" applyNumberFormat="1" applyFont="1" applyFill="1" applyAlignment="1">
      <alignment horizontal="center" vertical="center" wrapText="1"/>
    </xf>
    <xf numFmtId="9" fontId="6" fillId="32" borderId="28" xfId="1" applyNumberFormat="1" applyFont="1" applyFill="1" applyBorder="1" applyAlignment="1">
      <alignment horizontal="center" vertical="center" wrapText="1"/>
    </xf>
    <xf numFmtId="9" fontId="11" fillId="32" borderId="32" xfId="1" applyNumberFormat="1" applyFont="1" applyFill="1" applyBorder="1" applyAlignment="1">
      <alignment horizontal="center" vertical="center" wrapText="1"/>
    </xf>
    <xf numFmtId="9" fontId="11" fillId="32" borderId="35" xfId="1" applyNumberFormat="1" applyFont="1" applyFill="1" applyBorder="1" applyAlignment="1">
      <alignment horizontal="center" vertical="center" wrapText="1"/>
    </xf>
    <xf numFmtId="9" fontId="11" fillId="32" borderId="37" xfId="1" applyNumberFormat="1" applyFont="1" applyFill="1" applyBorder="1" applyAlignment="1">
      <alignment horizontal="center" vertical="center" wrapText="1"/>
    </xf>
    <xf numFmtId="1" fontId="49" fillId="27" borderId="56" xfId="0" applyNumberFormat="1" applyFont="1" applyFill="1" applyBorder="1" applyAlignment="1">
      <alignment horizontal="center" vertical="center" wrapText="1"/>
    </xf>
    <xf numFmtId="1" fontId="49" fillId="27" borderId="60" xfId="0" applyNumberFormat="1" applyFont="1" applyFill="1" applyBorder="1" applyAlignment="1">
      <alignment horizontal="center" vertical="center" wrapText="1"/>
    </xf>
    <xf numFmtId="1" fontId="49" fillId="27" borderId="58" xfId="0" applyNumberFormat="1" applyFont="1" applyFill="1" applyBorder="1" applyAlignment="1">
      <alignment horizontal="center" vertical="center" wrapText="1"/>
    </xf>
    <xf numFmtId="0" fontId="20" fillId="32" borderId="25" xfId="0" applyFont="1" applyFill="1" applyBorder="1" applyAlignment="1">
      <alignment horizontal="center" vertical="center" textRotation="90"/>
    </xf>
    <xf numFmtId="0" fontId="10" fillId="32" borderId="56" xfId="1" applyFont="1" applyFill="1" applyBorder="1" applyAlignment="1">
      <alignment horizontal="left" vertical="center" wrapText="1"/>
    </xf>
    <xf numFmtId="0" fontId="10" fillId="32" borderId="60" xfId="1" applyFont="1" applyFill="1" applyBorder="1" applyAlignment="1">
      <alignment horizontal="left" vertical="center" wrapText="1"/>
    </xf>
    <xf numFmtId="0" fontId="65" fillId="0" borderId="56" xfId="110" applyFill="1" applyBorder="1" applyAlignment="1" applyProtection="1">
      <alignment horizontal="left" vertical="center" wrapText="1"/>
    </xf>
    <xf numFmtId="0" fontId="65" fillId="0" borderId="60" xfId="110" applyFill="1" applyBorder="1" applyAlignment="1" applyProtection="1">
      <alignment horizontal="left" vertical="center" wrapText="1"/>
    </xf>
    <xf numFmtId="0" fontId="65" fillId="0" borderId="58" xfId="110" applyFill="1" applyBorder="1" applyAlignment="1" applyProtection="1">
      <alignment horizontal="left" vertical="center" wrapText="1"/>
    </xf>
    <xf numFmtId="0" fontId="44" fillId="36" borderId="24" xfId="0" applyFont="1" applyFill="1" applyBorder="1" applyAlignment="1" applyProtection="1">
      <alignment horizontal="center" vertical="top" wrapText="1"/>
      <protection locked="0"/>
    </xf>
    <xf numFmtId="0" fontId="44" fillId="36" borderId="0" xfId="0" applyFont="1" applyFill="1" applyAlignment="1" applyProtection="1">
      <alignment horizontal="center" vertical="top"/>
      <protection locked="0"/>
    </xf>
    <xf numFmtId="0" fontId="3" fillId="3" borderId="0" xfId="0" applyFont="1" applyFill="1" applyAlignment="1">
      <alignment horizontal="center"/>
    </xf>
    <xf numFmtId="0" fontId="59" fillId="33" borderId="1" xfId="0" applyFont="1" applyFill="1" applyBorder="1" applyAlignment="1">
      <alignment horizontal="left" vertical="center"/>
    </xf>
    <xf numFmtId="0" fontId="59" fillId="33" borderId="2" xfId="0" applyFont="1" applyFill="1" applyBorder="1" applyAlignment="1">
      <alignment horizontal="left" vertical="center"/>
    </xf>
    <xf numFmtId="0" fontId="59" fillId="33" borderId="3" xfId="0" applyFont="1" applyFill="1" applyBorder="1" applyAlignment="1">
      <alignment horizontal="left" vertical="center"/>
    </xf>
    <xf numFmtId="0" fontId="20" fillId="32" borderId="4" xfId="0" applyFont="1" applyFill="1" applyBorder="1" applyAlignment="1">
      <alignment horizontal="center" vertical="center" textRotation="90" wrapText="1"/>
    </xf>
    <xf numFmtId="0" fontId="20" fillId="32" borderId="24" xfId="0" applyFont="1" applyFill="1" applyBorder="1" applyAlignment="1">
      <alignment horizontal="center" vertical="center" textRotation="90" wrapText="1"/>
    </xf>
    <xf numFmtId="0" fontId="53" fillId="33" borderId="4" xfId="0" applyFont="1" applyFill="1" applyBorder="1" applyAlignment="1">
      <alignment horizontal="center"/>
    </xf>
    <xf numFmtId="0" fontId="53" fillId="33" borderId="24" xfId="0" applyFont="1" applyFill="1" applyBorder="1" applyAlignment="1">
      <alignment horizontal="center"/>
    </xf>
    <xf numFmtId="0" fontId="53" fillId="33" borderId="27" xfId="0" applyFont="1" applyFill="1" applyBorder="1" applyAlignment="1">
      <alignment horizontal="center"/>
    </xf>
    <xf numFmtId="0" fontId="9" fillId="31" borderId="1" xfId="0" applyFont="1" applyFill="1" applyBorder="1" applyAlignment="1">
      <alignment horizontal="center" vertical="center" wrapText="1"/>
    </xf>
    <xf numFmtId="0" fontId="9" fillId="31" borderId="2" xfId="0" applyFont="1" applyFill="1" applyBorder="1" applyAlignment="1">
      <alignment horizontal="center" vertical="center" wrapText="1"/>
    </xf>
    <xf numFmtId="0" fontId="9" fillId="31" borderId="3" xfId="0" applyFont="1" applyFill="1" applyBorder="1" applyAlignment="1">
      <alignment horizontal="center" vertical="center" wrapText="1"/>
    </xf>
    <xf numFmtId="0" fontId="61" fillId="33" borderId="1" xfId="0" applyFont="1" applyFill="1" applyBorder="1" applyAlignment="1">
      <alignment horizontal="center"/>
    </xf>
    <xf numFmtId="0" fontId="61" fillId="33" borderId="2" xfId="0" applyFont="1" applyFill="1" applyBorder="1" applyAlignment="1">
      <alignment horizontal="center"/>
    </xf>
    <xf numFmtId="0" fontId="61" fillId="33" borderId="3" xfId="0" applyFont="1" applyFill="1" applyBorder="1" applyAlignment="1">
      <alignment horizontal="center"/>
    </xf>
    <xf numFmtId="0" fontId="57" fillId="33" borderId="56" xfId="1" applyFont="1" applyFill="1" applyBorder="1" applyAlignment="1" applyProtection="1">
      <alignment horizontal="center" vertical="center" wrapText="1"/>
      <protection locked="0"/>
    </xf>
    <xf numFmtId="0" fontId="57" fillId="33" borderId="29" xfId="1" applyFont="1" applyFill="1" applyBorder="1" applyAlignment="1" applyProtection="1">
      <alignment horizontal="center" vertical="center" wrapText="1"/>
      <protection locked="0"/>
    </xf>
    <xf numFmtId="0" fontId="59" fillId="33" borderId="24" xfId="1" applyFont="1" applyFill="1" applyBorder="1" applyAlignment="1" applyProtection="1">
      <alignment horizontal="center" vertical="center" wrapText="1"/>
      <protection locked="0"/>
    </xf>
    <xf numFmtId="0" fontId="59" fillId="33" borderId="0" xfId="1" applyFont="1" applyFill="1" applyBorder="1" applyAlignment="1" applyProtection="1">
      <alignment horizontal="center" vertical="center" wrapText="1"/>
      <protection locked="0"/>
    </xf>
    <xf numFmtId="0" fontId="59" fillId="33" borderId="25" xfId="1" applyFont="1" applyFill="1" applyBorder="1" applyAlignment="1" applyProtection="1">
      <alignment horizontal="center" vertical="center" wrapText="1"/>
      <protection locked="0"/>
    </xf>
    <xf numFmtId="1" fontId="1" fillId="32" borderId="1" xfId="1" applyNumberFormat="1" applyFont="1" applyFill="1" applyBorder="1" applyAlignment="1" applyProtection="1">
      <alignment horizontal="center" vertical="center" wrapText="1"/>
      <protection locked="0"/>
    </xf>
    <xf numFmtId="1" fontId="1" fillId="32" borderId="2" xfId="1" applyNumberFormat="1" applyFont="1" applyFill="1" applyBorder="1" applyAlignment="1" applyProtection="1">
      <alignment horizontal="center" vertical="center" wrapText="1"/>
      <protection locked="0"/>
    </xf>
    <xf numFmtId="0" fontId="59" fillId="33" borderId="1" xfId="0" applyFont="1" applyFill="1" applyBorder="1" applyAlignment="1">
      <alignment horizontal="center" vertical="center"/>
    </xf>
    <xf numFmtId="0" fontId="59" fillId="33" borderId="2" xfId="0" applyFont="1" applyFill="1" applyBorder="1" applyAlignment="1">
      <alignment horizontal="center" vertical="center"/>
    </xf>
    <xf numFmtId="0" fontId="59" fillId="33" borderId="3" xfId="0" applyFont="1" applyFill="1" applyBorder="1" applyAlignment="1">
      <alignment horizontal="center" vertical="center"/>
    </xf>
    <xf numFmtId="0" fontId="59" fillId="33" borderId="1" xfId="0" applyFont="1" applyFill="1" applyBorder="1" applyAlignment="1">
      <alignment horizontal="center" vertical="center" wrapText="1"/>
    </xf>
    <xf numFmtId="0" fontId="59" fillId="33" borderId="2" xfId="0" applyFont="1" applyFill="1" applyBorder="1" applyAlignment="1">
      <alignment horizontal="center" vertical="center" wrapText="1"/>
    </xf>
    <xf numFmtId="0" fontId="59" fillId="33" borderId="3" xfId="0" applyFont="1" applyFill="1" applyBorder="1" applyAlignment="1">
      <alignment horizontal="center" vertical="center" wrapText="1"/>
    </xf>
    <xf numFmtId="0" fontId="97" fillId="0" borderId="60" xfId="0" applyFont="1" applyBorder="1" applyAlignment="1">
      <alignment horizontal="center" vertical="center" wrapText="1"/>
    </xf>
    <xf numFmtId="0" fontId="53" fillId="31" borderId="1" xfId="0" applyFont="1" applyFill="1" applyBorder="1" applyAlignment="1">
      <alignment horizontal="center" vertical="center" wrapText="1"/>
    </xf>
    <xf numFmtId="0" fontId="53" fillId="31" borderId="3" xfId="0" applyFont="1" applyFill="1" applyBorder="1" applyAlignment="1">
      <alignment horizontal="center" vertical="center" wrapText="1"/>
    </xf>
    <xf numFmtId="0" fontId="0" fillId="0" borderId="19" xfId="0" applyBorder="1" applyAlignment="1">
      <alignment horizontal="center" wrapText="1"/>
    </xf>
    <xf numFmtId="0" fontId="0" fillId="0" borderId="35" xfId="0" applyBorder="1" applyAlignment="1">
      <alignment horizontal="center" wrapText="1"/>
    </xf>
    <xf numFmtId="0" fontId="0" fillId="0" borderId="40" xfId="0" applyBorder="1" applyAlignment="1">
      <alignment horizontal="center" wrapText="1"/>
    </xf>
    <xf numFmtId="0" fontId="0" fillId="0" borderId="26" xfId="0" applyBorder="1" applyAlignment="1">
      <alignment horizontal="center" wrapText="1"/>
    </xf>
    <xf numFmtId="0" fontId="0" fillId="0" borderId="37" xfId="0" applyBorder="1" applyAlignment="1">
      <alignment horizontal="center" wrapText="1"/>
    </xf>
    <xf numFmtId="0" fontId="0" fillId="0" borderId="41" xfId="0" applyBorder="1" applyAlignment="1">
      <alignment horizontal="center" wrapText="1"/>
    </xf>
    <xf numFmtId="0" fontId="74" fillId="32" borderId="10" xfId="0" applyFont="1" applyFill="1" applyBorder="1" applyAlignment="1">
      <alignment horizontal="left" wrapText="1"/>
    </xf>
    <xf numFmtId="0" fontId="74" fillId="32" borderId="11" xfId="0" applyFont="1" applyFill="1" applyBorder="1" applyAlignment="1">
      <alignment horizontal="left" wrapText="1"/>
    </xf>
    <xf numFmtId="0" fontId="0" fillId="0" borderId="15" xfId="0" applyBorder="1" applyAlignment="1">
      <alignment horizontal="center" wrapText="1"/>
    </xf>
    <xf numFmtId="0" fontId="0" fillId="0" borderId="32" xfId="0" applyBorder="1" applyAlignment="1">
      <alignment horizontal="center" wrapText="1"/>
    </xf>
    <xf numFmtId="0" fontId="0" fillId="0" borderId="39" xfId="0" applyBorder="1" applyAlignment="1">
      <alignment horizontal="center" wrapText="1"/>
    </xf>
    <xf numFmtId="0" fontId="77" fillId="37" borderId="80" xfId="0" applyFont="1" applyFill="1" applyBorder="1" applyAlignment="1">
      <alignment horizontal="center" vertical="center" wrapText="1"/>
    </xf>
    <xf numFmtId="0" fontId="77" fillId="37" borderId="81" xfId="0" applyFont="1" applyFill="1" applyBorder="1" applyAlignment="1">
      <alignment horizontal="center" vertical="center" wrapText="1"/>
    </xf>
    <xf numFmtId="0" fontId="77" fillId="37" borderId="82" xfId="0" applyFont="1" applyFill="1" applyBorder="1" applyAlignment="1">
      <alignment horizontal="center" vertical="center" wrapText="1"/>
    </xf>
    <xf numFmtId="0" fontId="88" fillId="0" borderId="0" xfId="111" applyBorder="1" applyAlignment="1">
      <alignment horizontal="center" vertical="center" wrapText="1"/>
    </xf>
    <xf numFmtId="0" fontId="66" fillId="32" borderId="24" xfId="1" applyFont="1" applyFill="1" applyBorder="1" applyAlignment="1">
      <alignment horizontal="center" vertical="center" wrapText="1"/>
    </xf>
    <xf numFmtId="0" fontId="66" fillId="32" borderId="0" xfId="1" applyFont="1" applyFill="1" applyAlignment="1">
      <alignment horizontal="center" vertical="center" wrapText="1"/>
    </xf>
    <xf numFmtId="0" fontId="55" fillId="33" borderId="17" xfId="0" applyFont="1" applyFill="1" applyBorder="1" applyAlignment="1">
      <alignment horizontal="center"/>
    </xf>
    <xf numFmtId="0" fontId="55" fillId="33" borderId="19" xfId="0" applyFont="1" applyFill="1" applyBorder="1" applyAlignment="1">
      <alignment horizontal="center"/>
    </xf>
    <xf numFmtId="0" fontId="55" fillId="33" borderId="35" xfId="0" applyFont="1" applyFill="1" applyBorder="1" applyAlignment="1">
      <alignment horizontal="center"/>
    </xf>
    <xf numFmtId="0" fontId="55" fillId="33" borderId="53" xfId="0" applyFont="1" applyFill="1" applyBorder="1" applyAlignment="1">
      <alignment horizontal="center"/>
    </xf>
    <xf numFmtId="0" fontId="0" fillId="0" borderId="4" xfId="0" applyBorder="1" applyAlignment="1">
      <alignment horizontal="center" vertical="center" wrapText="1"/>
    </xf>
    <xf numFmtId="0" fontId="0" fillId="0" borderId="5" xfId="0" applyBorder="1" applyAlignment="1">
      <alignment horizontal="center" vertical="center" wrapText="1"/>
    </xf>
    <xf numFmtId="0" fontId="0" fillId="0" borderId="23" xfId="0" applyBorder="1" applyAlignment="1">
      <alignment horizontal="center" vertical="center" wrapText="1"/>
    </xf>
    <xf numFmtId="0" fontId="0" fillId="0" borderId="24" xfId="0" applyBorder="1" applyAlignment="1">
      <alignment horizontal="center" vertical="center" wrapText="1"/>
    </xf>
    <xf numFmtId="0" fontId="0" fillId="0" borderId="0" xfId="0" applyAlignment="1">
      <alignment horizontal="center" vertical="center" wrapText="1"/>
    </xf>
    <xf numFmtId="0" fontId="0" fillId="0" borderId="25" xfId="0" applyBorder="1" applyAlignment="1">
      <alignment horizontal="center" vertical="center" wrapText="1"/>
    </xf>
    <xf numFmtId="0" fontId="0" fillId="0" borderId="27" xfId="0" applyBorder="1" applyAlignment="1">
      <alignment horizontal="center" vertical="center" wrapText="1"/>
    </xf>
    <xf numFmtId="0" fontId="0" fillId="0" borderId="28" xfId="0" applyBorder="1" applyAlignment="1">
      <alignment horizontal="center" vertical="center" wrapText="1"/>
    </xf>
    <xf numFmtId="0" fontId="0" fillId="0" borderId="29" xfId="0" applyBorder="1" applyAlignment="1">
      <alignment horizontal="center" vertical="center" wrapText="1"/>
    </xf>
    <xf numFmtId="0" fontId="0" fillId="0" borderId="56" xfId="0" applyBorder="1" applyAlignment="1">
      <alignment horizontal="center" vertical="center" wrapText="1"/>
    </xf>
    <xf numFmtId="0" fontId="0" fillId="0" borderId="60" xfId="0" applyBorder="1" applyAlignment="1">
      <alignment horizontal="center" vertical="center" wrapText="1"/>
    </xf>
    <xf numFmtId="0" fontId="0" fillId="0" borderId="58" xfId="0" applyBorder="1" applyAlignment="1">
      <alignment horizontal="center" vertical="center" wrapText="1"/>
    </xf>
    <xf numFmtId="0" fontId="52" fillId="26" borderId="1" xfId="0" applyFont="1" applyFill="1" applyBorder="1" applyAlignment="1" applyProtection="1">
      <alignment horizontal="left" vertical="top"/>
      <protection locked="0"/>
    </xf>
    <xf numFmtId="0" fontId="52" fillId="26" borderId="2" xfId="0" applyFont="1" applyFill="1" applyBorder="1" applyAlignment="1" applyProtection="1">
      <alignment horizontal="left" vertical="top"/>
      <protection locked="0"/>
    </xf>
    <xf numFmtId="0" fontId="52" fillId="26" borderId="3" xfId="0" applyFont="1" applyFill="1" applyBorder="1" applyAlignment="1" applyProtection="1">
      <alignment horizontal="left" vertical="top"/>
      <protection locked="0"/>
    </xf>
    <xf numFmtId="0" fontId="48" fillId="27" borderId="60" xfId="1" applyFont="1" applyFill="1" applyBorder="1" applyAlignment="1">
      <alignment horizontal="center" vertical="center" wrapText="1"/>
    </xf>
    <xf numFmtId="0" fontId="48" fillId="27" borderId="58" xfId="1" applyFont="1" applyFill="1" applyBorder="1" applyAlignment="1">
      <alignment horizontal="center" vertical="center" wrapText="1"/>
    </xf>
    <xf numFmtId="0" fontId="0" fillId="0" borderId="56" xfId="0" applyBorder="1" applyAlignment="1">
      <alignment horizontal="center" vertical="center"/>
    </xf>
    <xf numFmtId="0" fontId="0" fillId="0" borderId="60" xfId="0" applyBorder="1" applyAlignment="1">
      <alignment horizontal="center" vertical="center"/>
    </xf>
    <xf numFmtId="0" fontId="0" fillId="0" borderId="58" xfId="0" applyBorder="1" applyAlignment="1">
      <alignment horizontal="center" vertical="center"/>
    </xf>
    <xf numFmtId="0" fontId="47" fillId="0" borderId="56" xfId="1" applyFont="1" applyBorder="1" applyAlignment="1">
      <alignment horizontal="center" vertical="center" textRotation="90" wrapText="1"/>
    </xf>
    <xf numFmtId="0" fontId="47" fillId="0" borderId="60" xfId="1" applyFont="1" applyBorder="1" applyAlignment="1">
      <alignment horizontal="center" vertical="center" textRotation="90" wrapText="1"/>
    </xf>
    <xf numFmtId="0" fontId="47" fillId="0" borderId="58" xfId="1" applyFont="1" applyBorder="1" applyAlignment="1">
      <alignment horizontal="center" vertical="center" textRotation="90" wrapText="1"/>
    </xf>
    <xf numFmtId="0" fontId="77" fillId="45" borderId="1" xfId="0" applyFont="1" applyFill="1" applyBorder="1" applyAlignment="1">
      <alignment horizontal="center" vertical="center" wrapText="1"/>
    </xf>
    <xf numFmtId="0" fontId="77" fillId="45" borderId="2" xfId="0" applyFont="1" applyFill="1" applyBorder="1" applyAlignment="1">
      <alignment horizontal="center" vertical="center" wrapText="1"/>
    </xf>
    <xf numFmtId="0" fontId="0" fillId="0" borderId="29" xfId="0" applyFill="1" applyBorder="1" applyAlignment="1">
      <alignment vertical="center" wrapText="1"/>
    </xf>
    <xf numFmtId="0" fontId="112" fillId="0" borderId="29" xfId="0" applyFont="1" applyFill="1" applyBorder="1" applyAlignment="1">
      <alignment vertical="center" wrapText="1"/>
    </xf>
  </cellXfs>
  <cellStyles count="114">
    <cellStyle name="20% - Accent1 2" xfId="2"/>
    <cellStyle name="20% - Accent1 3" xfId="3"/>
    <cellStyle name="20% - Accent2 2" xfId="4"/>
    <cellStyle name="20% - Accent2 3" xfId="5"/>
    <cellStyle name="20% - Accent3 2" xfId="6"/>
    <cellStyle name="20% - Accent3 3" xfId="7"/>
    <cellStyle name="20% - Accent4 2" xfId="8"/>
    <cellStyle name="20% - Accent4 3" xfId="9"/>
    <cellStyle name="20% - Accent5 2" xfId="10"/>
    <cellStyle name="20% - Accent5 3" xfId="11"/>
    <cellStyle name="20% - Accent6 2" xfId="12"/>
    <cellStyle name="20% - Accent6 3" xfId="13"/>
    <cellStyle name="40% - Accent1 2" xfId="14"/>
    <cellStyle name="40% - Accent1 3" xfId="15"/>
    <cellStyle name="40% - Accent2 2" xfId="16"/>
    <cellStyle name="40% - Accent2 3" xfId="17"/>
    <cellStyle name="40% - Accent3 2" xfId="18"/>
    <cellStyle name="40% - Accent3 3" xfId="19"/>
    <cellStyle name="40% - Accent4 2" xfId="20"/>
    <cellStyle name="40% - Accent4 3" xfId="21"/>
    <cellStyle name="40% - Accent5 2" xfId="22"/>
    <cellStyle name="40% - Accent5 3" xfId="23"/>
    <cellStyle name="40% - Accent6 2" xfId="24"/>
    <cellStyle name="40% - Accent6 3" xfId="25"/>
    <cellStyle name="60% - Accent1 2" xfId="26"/>
    <cellStyle name="60% - Accent1 3" xfId="27"/>
    <cellStyle name="60% - Accent2 2" xfId="28"/>
    <cellStyle name="60% - Accent2 3" xfId="29"/>
    <cellStyle name="60% - Accent3 2" xfId="30"/>
    <cellStyle name="60% - Accent3 3" xfId="31"/>
    <cellStyle name="60% - Accent4 2" xfId="32"/>
    <cellStyle name="60% - Accent4 3" xfId="33"/>
    <cellStyle name="60% - Accent5 2" xfId="34"/>
    <cellStyle name="60% - Accent5 3" xfId="35"/>
    <cellStyle name="60% - Accent6 2" xfId="36"/>
    <cellStyle name="60% - Accent6 3" xfId="37"/>
    <cellStyle name="Accent1 2" xfId="38"/>
    <cellStyle name="Accent1 3" xfId="39"/>
    <cellStyle name="Accent2 2" xfId="40"/>
    <cellStyle name="Accent2 3" xfId="41"/>
    <cellStyle name="Accent3 2" xfId="42"/>
    <cellStyle name="Accent3 3" xfId="43"/>
    <cellStyle name="Accent4 2" xfId="44"/>
    <cellStyle name="Accent4 3" xfId="45"/>
    <cellStyle name="Accent5 2" xfId="46"/>
    <cellStyle name="Accent5 3" xfId="47"/>
    <cellStyle name="Accent6 2" xfId="48"/>
    <cellStyle name="Accent6 3" xfId="49"/>
    <cellStyle name="Bad 2" xfId="50"/>
    <cellStyle name="Bad 3" xfId="51"/>
    <cellStyle name="Calculation 2" xfId="52"/>
    <cellStyle name="Calculation 3" xfId="53"/>
    <cellStyle name="Check Cell 2" xfId="54"/>
    <cellStyle name="Check Cell 3" xfId="55"/>
    <cellStyle name="Comma 2" xfId="56"/>
    <cellStyle name="Comma 2 2" xfId="112"/>
    <cellStyle name="Explanatory Text 2" xfId="57"/>
    <cellStyle name="Explanatory Text 3" xfId="58"/>
    <cellStyle name="Good 2" xfId="59"/>
    <cellStyle name="Good 3" xfId="60"/>
    <cellStyle name="Heading 1 2" xfId="61"/>
    <cellStyle name="Heading 1 3" xfId="62"/>
    <cellStyle name="Heading 2" xfId="111" builtinId="17"/>
    <cellStyle name="Heading 2 2" xfId="63"/>
    <cellStyle name="Heading 2 3" xfId="64"/>
    <cellStyle name="Heading 3 2" xfId="65"/>
    <cellStyle name="Heading 3 3" xfId="66"/>
    <cellStyle name="Heading 4 2" xfId="67"/>
    <cellStyle name="Heading 4 3" xfId="68"/>
    <cellStyle name="Hyperlink" xfId="110" builtinId="8"/>
    <cellStyle name="Input 2" xfId="69"/>
    <cellStyle name="Input 3" xfId="70"/>
    <cellStyle name="Linked Cell 2" xfId="71"/>
    <cellStyle name="Linked Cell 3" xfId="72"/>
    <cellStyle name="Neutral 2" xfId="73"/>
    <cellStyle name="Neutral 3" xfId="74"/>
    <cellStyle name="Normal" xfId="0" builtinId="0"/>
    <cellStyle name="Normal 110" xfId="113"/>
    <cellStyle name="Normal 2" xfId="75"/>
    <cellStyle name="Normal 2 2" xfId="76"/>
    <cellStyle name="Normal 2 3" xfId="104"/>
    <cellStyle name="Normal 3" xfId="77"/>
    <cellStyle name="Normal 3 2" xfId="78"/>
    <cellStyle name="Normal 3 3" xfId="105"/>
    <cellStyle name="Normal 3 4" xfId="106"/>
    <cellStyle name="Normal 4" xfId="79"/>
    <cellStyle name="Normal 4 2" xfId="80"/>
    <cellStyle name="Normal 5" xfId="81"/>
    <cellStyle name="Normal 5 2" xfId="82"/>
    <cellStyle name="Normal 5 3" xfId="107"/>
    <cellStyle name="Normal 6" xfId="83"/>
    <cellStyle name="Normal 6 2" xfId="84"/>
    <cellStyle name="Normal 7" xfId="85"/>
    <cellStyle name="Normal 7 2" xfId="86"/>
    <cellStyle name="Normal 8" xfId="87"/>
    <cellStyle name="Normal 8 2" xfId="88"/>
    <cellStyle name="Normal 9" xfId="89"/>
    <cellStyle name="Normal_Sheet1 2" xfId="1"/>
    <cellStyle name="Note 2" xfId="90"/>
    <cellStyle name="Note 2 2" xfId="108"/>
    <cellStyle name="Note 3" xfId="91"/>
    <cellStyle name="Output 2" xfId="92"/>
    <cellStyle name="Output 3" xfId="93"/>
    <cellStyle name="Percent" xfId="103" builtinId="5"/>
    <cellStyle name="Percent 2" xfId="94"/>
    <cellStyle name="Percent 3" xfId="95"/>
    <cellStyle name="Percent 4" xfId="96"/>
    <cellStyle name="Percent 5" xfId="97"/>
    <cellStyle name="Title 2" xfId="98"/>
    <cellStyle name="Title 3" xfId="109"/>
    <cellStyle name="Total 2" xfId="99"/>
    <cellStyle name="Total 3" xfId="100"/>
    <cellStyle name="Warning Text 2" xfId="101"/>
    <cellStyle name="Warning Text 3" xfId="102"/>
  </cellStyles>
  <dxfs count="3">
    <dxf>
      <font>
        <b/>
        <i val="0"/>
        <color rgb="FFFF0000"/>
      </font>
    </dxf>
    <dxf>
      <font>
        <b/>
        <i val="0"/>
        <color rgb="FFF0EA00"/>
      </font>
    </dxf>
    <dxf>
      <font>
        <b/>
        <i val="0"/>
        <color rgb="FF00B050"/>
      </font>
    </dxf>
  </dxfs>
  <tableStyles count="1" defaultTableStyle="TableStyleMedium2" defaultPivotStyle="PivotStyleLight16">
    <tableStyle name="Table Style 1" pivot="0" count="0"/>
  </tableStyles>
  <colors>
    <mruColors>
      <color rgb="FFF0EA00"/>
      <color rgb="FFFFFFFF"/>
      <color rgb="FF8DB4E2"/>
      <color rgb="FFC5D9F1"/>
      <color rgb="FF0000FF"/>
      <color rgb="FFE2ECF4"/>
      <color rgb="FFFF9933"/>
      <color rgb="FFFDE9D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3.xml"/><Relationship Id="rId18" Type="http://schemas.openxmlformats.org/officeDocument/2006/relationships/sheetMetadata" Target="metadata.xml"/><Relationship Id="rId3" Type="http://schemas.openxmlformats.org/officeDocument/2006/relationships/worksheet" Target="worksheets/sheet3.xml"/><Relationship Id="rId21"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externalLink" Target="externalLinks/externalLink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20"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4.xml"/><Relationship Id="rId22" Type="http://schemas.openxmlformats.org/officeDocument/2006/relationships/customXml" Target="../customXml/item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5"/>
    </mc:Choice>
    <mc:Fallback>
      <c:style val="5"/>
    </mc:Fallback>
  </mc:AlternateContent>
  <c:chart>
    <c:title>
      <c:tx>
        <c:rich>
          <a:bodyPr/>
          <a:lstStyle/>
          <a:p>
            <a:pPr>
              <a:defRPr sz="1200">
                <a:latin typeface="Arial" pitchFamily="34" charset="0"/>
                <a:cs typeface="Arial" pitchFamily="34" charset="0"/>
              </a:defRPr>
            </a:pPr>
            <a:r>
              <a:rPr lang="en-US" sz="1100" u="sng">
                <a:latin typeface="Arial" pitchFamily="34" charset="0"/>
                <a:cs typeface="Arial" pitchFamily="34" charset="0"/>
              </a:rPr>
              <a:t>Complaints</a:t>
            </a:r>
          </a:p>
        </c:rich>
      </c:tx>
      <c:layout>
        <c:manualLayout>
          <c:xMode val="edge"/>
          <c:yMode val="edge"/>
          <c:x val="1.476481205748096E-2"/>
          <c:y val="3.076991753983508E-2"/>
        </c:manualLayout>
      </c:layout>
      <c:overlay val="0"/>
    </c:title>
    <c:autoTitleDeleted val="0"/>
    <c:plotArea>
      <c:layout>
        <c:manualLayout>
          <c:layoutTarget val="inner"/>
          <c:xMode val="edge"/>
          <c:yMode val="edge"/>
          <c:x val="0.13685416852767998"/>
          <c:y val="0.19672341744683486"/>
          <c:w val="0.83076173089276117"/>
          <c:h val="0.62732005918392331"/>
        </c:manualLayout>
      </c:layout>
      <c:lineChart>
        <c:grouping val="standard"/>
        <c:varyColors val="0"/>
        <c:ser>
          <c:idx val="0"/>
          <c:order val="0"/>
          <c:tx>
            <c:strRef>
              <c:f>'[4]KPI Return by Service'!#REF!</c:f>
              <c:strCache>
                <c:ptCount val="1"/>
                <c:pt idx="0">
                  <c:v>#REF!</c:v>
                </c:pt>
              </c:strCache>
            </c:strRef>
          </c:tx>
          <c:spPr>
            <a:ln>
              <a:solidFill>
                <a:schemeClr val="accent2"/>
              </a:solidFill>
            </a:ln>
          </c:spPr>
          <c:cat>
            <c:strRef>
              <c:f>S6A11_Contract_Reporting!$E$3:$P$3</c:f>
              <c:strCache>
                <c:ptCount val="12"/>
                <c:pt idx="0">
                  <c:v>Apr</c:v>
                </c:pt>
                <c:pt idx="1">
                  <c:v>May</c:v>
                </c:pt>
                <c:pt idx="2">
                  <c:v>Jun</c:v>
                </c:pt>
                <c:pt idx="3">
                  <c:v>July</c:v>
                </c:pt>
                <c:pt idx="4">
                  <c:v>Aug</c:v>
                </c:pt>
                <c:pt idx="5">
                  <c:v>Sept</c:v>
                </c:pt>
                <c:pt idx="6">
                  <c:v>Oct</c:v>
                </c:pt>
                <c:pt idx="7">
                  <c:v>Nov</c:v>
                </c:pt>
                <c:pt idx="8">
                  <c:v>Dec</c:v>
                </c:pt>
                <c:pt idx="9">
                  <c:v>Jan</c:v>
                </c:pt>
                <c:pt idx="10">
                  <c:v>Feb</c:v>
                </c:pt>
                <c:pt idx="11">
                  <c:v>Mar</c:v>
                </c:pt>
              </c:strCache>
            </c:strRef>
          </c:cat>
          <c:val>
            <c:numRef>
              <c:f>'[4]KPI Return by Service'!#REF!</c:f>
              <c:numCache>
                <c:formatCode>General</c:formatCode>
                <c:ptCount val="1"/>
                <c:pt idx="0">
                  <c:v>1</c:v>
                </c:pt>
              </c:numCache>
            </c:numRef>
          </c:val>
          <c:smooth val="0"/>
          <c:extLst>
            <c:ext xmlns:c16="http://schemas.microsoft.com/office/drawing/2014/chart" uri="{C3380CC4-5D6E-409C-BE32-E72D297353CC}">
              <c16:uniqueId val="{00000000-E748-4F29-8645-E5B2DDCC5DFF}"/>
            </c:ext>
          </c:extLst>
        </c:ser>
        <c:ser>
          <c:idx val="1"/>
          <c:order val="1"/>
          <c:tx>
            <c:strRef>
              <c:f>S6A11_Contract_Reporting!$C$19</c:f>
              <c:strCache>
                <c:ptCount val="1"/>
                <c:pt idx="0">
                  <c:v>Complaints Resolved:</c:v>
                </c:pt>
              </c:strCache>
            </c:strRef>
          </c:tx>
          <c:cat>
            <c:strRef>
              <c:f>S6A11_Contract_Reporting!$E$3:$P$3</c:f>
              <c:strCache>
                <c:ptCount val="12"/>
                <c:pt idx="0">
                  <c:v>Apr</c:v>
                </c:pt>
                <c:pt idx="1">
                  <c:v>May</c:v>
                </c:pt>
                <c:pt idx="2">
                  <c:v>Jun</c:v>
                </c:pt>
                <c:pt idx="3">
                  <c:v>July</c:v>
                </c:pt>
                <c:pt idx="4">
                  <c:v>Aug</c:v>
                </c:pt>
                <c:pt idx="5">
                  <c:v>Sept</c:v>
                </c:pt>
                <c:pt idx="6">
                  <c:v>Oct</c:v>
                </c:pt>
                <c:pt idx="7">
                  <c:v>Nov</c:v>
                </c:pt>
                <c:pt idx="8">
                  <c:v>Dec</c:v>
                </c:pt>
                <c:pt idx="9">
                  <c:v>Jan</c:v>
                </c:pt>
                <c:pt idx="10">
                  <c:v>Feb</c:v>
                </c:pt>
                <c:pt idx="11">
                  <c:v>Mar</c:v>
                </c:pt>
              </c:strCache>
            </c:strRef>
          </c:cat>
          <c:val>
            <c:numRef>
              <c:f>S6A11_Contract_Reporting!$E$19:$P$19</c:f>
              <c:numCache>
                <c:formatCode>General</c:formatCode>
                <c:ptCount val="12"/>
                <c:pt idx="0">
                  <c:v>8</c:v>
                </c:pt>
                <c:pt idx="1">
                  <c:v>5</c:v>
                </c:pt>
                <c:pt idx="2">
                  <c:v>5</c:v>
                </c:pt>
              </c:numCache>
            </c:numRef>
          </c:val>
          <c:smooth val="0"/>
          <c:extLst>
            <c:ext xmlns:c16="http://schemas.microsoft.com/office/drawing/2014/chart" uri="{C3380CC4-5D6E-409C-BE32-E72D297353CC}">
              <c16:uniqueId val="{00000001-E748-4F29-8645-E5B2DDCC5DFF}"/>
            </c:ext>
          </c:extLst>
        </c:ser>
        <c:dLbls>
          <c:showLegendKey val="0"/>
          <c:showVal val="0"/>
          <c:showCatName val="0"/>
          <c:showSerName val="0"/>
          <c:showPercent val="0"/>
          <c:showBubbleSize val="0"/>
        </c:dLbls>
        <c:marker val="1"/>
        <c:smooth val="0"/>
        <c:axId val="90350720"/>
        <c:axId val="90352256"/>
      </c:lineChart>
      <c:catAx>
        <c:axId val="90350720"/>
        <c:scaling>
          <c:orientation val="minMax"/>
        </c:scaling>
        <c:delete val="0"/>
        <c:axPos val="b"/>
        <c:numFmt formatCode="mmm\-yy" sourceLinked="0"/>
        <c:majorTickMark val="out"/>
        <c:minorTickMark val="none"/>
        <c:tickLblPos val="nextTo"/>
        <c:txPr>
          <a:bodyPr/>
          <a:lstStyle/>
          <a:p>
            <a:pPr>
              <a:defRPr sz="700">
                <a:latin typeface="Arial" pitchFamily="34" charset="0"/>
                <a:cs typeface="Arial" pitchFamily="34" charset="0"/>
              </a:defRPr>
            </a:pPr>
            <a:endParaRPr lang="en-US"/>
          </a:p>
        </c:txPr>
        <c:crossAx val="90352256"/>
        <c:crosses val="autoZero"/>
        <c:auto val="1"/>
        <c:lblAlgn val="ctr"/>
        <c:lblOffset val="100"/>
        <c:noMultiLvlLbl val="1"/>
      </c:catAx>
      <c:valAx>
        <c:axId val="90352256"/>
        <c:scaling>
          <c:orientation val="minMax"/>
        </c:scaling>
        <c:delete val="0"/>
        <c:axPos val="l"/>
        <c:majorGridlines/>
        <c:numFmt formatCode="#,##0.0" sourceLinked="0"/>
        <c:majorTickMark val="out"/>
        <c:minorTickMark val="none"/>
        <c:tickLblPos val="nextTo"/>
        <c:txPr>
          <a:bodyPr/>
          <a:lstStyle/>
          <a:p>
            <a:pPr>
              <a:defRPr>
                <a:latin typeface="Arial" pitchFamily="34" charset="0"/>
                <a:cs typeface="Arial" pitchFamily="34" charset="0"/>
              </a:defRPr>
            </a:pPr>
            <a:endParaRPr lang="en-US"/>
          </a:p>
        </c:txPr>
        <c:crossAx val="90350720"/>
        <c:crosses val="autoZero"/>
        <c:crossBetween val="between"/>
      </c:valAx>
      <c:spPr>
        <a:noFill/>
        <a:ln w="25400">
          <a:noFill/>
        </a:ln>
      </c:spPr>
    </c:plotArea>
    <c:legend>
      <c:legendPos val="r"/>
      <c:layout>
        <c:manualLayout>
          <c:xMode val="edge"/>
          <c:yMode val="edge"/>
          <c:x val="0.32857542367137116"/>
          <c:y val="9.6049997912393999E-3"/>
          <c:w val="0.65258206900390492"/>
          <c:h val="0.17116299832599666"/>
        </c:manualLayout>
      </c:layout>
      <c:overlay val="0"/>
      <c:txPr>
        <a:bodyPr/>
        <a:lstStyle/>
        <a:p>
          <a:pPr>
            <a:defRPr sz="900">
              <a:latin typeface="Arial" pitchFamily="34" charset="0"/>
              <a:cs typeface="Arial" pitchFamily="34" charset="0"/>
            </a:defRPr>
          </a:pPr>
          <a:endParaRPr lang="en-US"/>
        </a:p>
      </c:txPr>
    </c:legend>
    <c:plotVisOnly val="1"/>
    <c:dispBlanksAs val="gap"/>
    <c:showDLblsOverMax val="0"/>
  </c:chart>
  <c:spPr>
    <a:noFill/>
    <a:ln>
      <a:noFill/>
    </a:ln>
  </c:sp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5"/>
    </mc:Choice>
    <mc:Fallback>
      <c:style val="5"/>
    </mc:Fallback>
  </mc:AlternateContent>
  <c:chart>
    <c:title>
      <c:tx>
        <c:rich>
          <a:bodyPr/>
          <a:lstStyle/>
          <a:p>
            <a:pPr>
              <a:defRPr sz="1200">
                <a:latin typeface="Arial" pitchFamily="34" charset="0"/>
                <a:cs typeface="Arial" pitchFamily="34" charset="0"/>
              </a:defRPr>
            </a:pPr>
            <a:r>
              <a:rPr lang="en-US" sz="1100" u="sng">
                <a:latin typeface="Arial" pitchFamily="34" charset="0"/>
                <a:cs typeface="Arial" pitchFamily="34" charset="0"/>
              </a:rPr>
              <a:t>Complaints</a:t>
            </a:r>
          </a:p>
        </c:rich>
      </c:tx>
      <c:layout>
        <c:manualLayout>
          <c:xMode val="edge"/>
          <c:yMode val="edge"/>
          <c:x val="1.476481205748096E-2"/>
          <c:y val="3.076991753983508E-2"/>
        </c:manualLayout>
      </c:layout>
      <c:overlay val="0"/>
    </c:title>
    <c:autoTitleDeleted val="0"/>
    <c:plotArea>
      <c:layout>
        <c:manualLayout>
          <c:layoutTarget val="inner"/>
          <c:xMode val="edge"/>
          <c:yMode val="edge"/>
          <c:x val="0.13685416852767998"/>
          <c:y val="0.19672341744683486"/>
          <c:w val="0.83076173089276117"/>
          <c:h val="0.62732005918392331"/>
        </c:manualLayout>
      </c:layout>
      <c:lineChart>
        <c:grouping val="standard"/>
        <c:varyColors val="0"/>
        <c:ser>
          <c:idx val="0"/>
          <c:order val="0"/>
          <c:tx>
            <c:strRef>
              <c:f>'[4]KPI Return by Service'!#REF!</c:f>
              <c:strCache>
                <c:ptCount val="1"/>
                <c:pt idx="0">
                  <c:v>#REF!</c:v>
                </c:pt>
              </c:strCache>
            </c:strRef>
          </c:tx>
          <c:spPr>
            <a:ln>
              <a:solidFill>
                <a:schemeClr val="accent2"/>
              </a:solidFill>
            </a:ln>
          </c:spPr>
          <c:cat>
            <c:strRef>
              <c:f>S6A11_Contract_Reporting!$E$3:$P$3</c:f>
              <c:strCache>
                <c:ptCount val="12"/>
                <c:pt idx="0">
                  <c:v>Apr</c:v>
                </c:pt>
                <c:pt idx="1">
                  <c:v>May</c:v>
                </c:pt>
                <c:pt idx="2">
                  <c:v>Jun</c:v>
                </c:pt>
                <c:pt idx="3">
                  <c:v>July</c:v>
                </c:pt>
                <c:pt idx="4">
                  <c:v>Aug</c:v>
                </c:pt>
                <c:pt idx="5">
                  <c:v>Sept</c:v>
                </c:pt>
                <c:pt idx="6">
                  <c:v>Oct</c:v>
                </c:pt>
                <c:pt idx="7">
                  <c:v>Nov</c:v>
                </c:pt>
                <c:pt idx="8">
                  <c:v>Dec</c:v>
                </c:pt>
                <c:pt idx="9">
                  <c:v>Jan</c:v>
                </c:pt>
                <c:pt idx="10">
                  <c:v>Feb</c:v>
                </c:pt>
                <c:pt idx="11">
                  <c:v>Mar</c:v>
                </c:pt>
              </c:strCache>
            </c:strRef>
          </c:cat>
          <c:val>
            <c:numRef>
              <c:f>'[4]KPI Return by Service'!#REF!</c:f>
              <c:numCache>
                <c:formatCode>General</c:formatCode>
                <c:ptCount val="1"/>
                <c:pt idx="0">
                  <c:v>1</c:v>
                </c:pt>
              </c:numCache>
            </c:numRef>
          </c:val>
          <c:smooth val="0"/>
          <c:extLst>
            <c:ext xmlns:c16="http://schemas.microsoft.com/office/drawing/2014/chart" uri="{C3380CC4-5D6E-409C-BE32-E72D297353CC}">
              <c16:uniqueId val="{00000000-F0BA-42B1-A120-287F30A3BED8}"/>
            </c:ext>
          </c:extLst>
        </c:ser>
        <c:ser>
          <c:idx val="1"/>
          <c:order val="1"/>
          <c:tx>
            <c:strRef>
              <c:f>S6A11_Contract_Reporting!$C$19</c:f>
              <c:strCache>
                <c:ptCount val="1"/>
                <c:pt idx="0">
                  <c:v>Complaints Resolved:</c:v>
                </c:pt>
              </c:strCache>
            </c:strRef>
          </c:tx>
          <c:cat>
            <c:strRef>
              <c:f>S6A11_Contract_Reporting!$E$3:$P$3</c:f>
              <c:strCache>
                <c:ptCount val="12"/>
                <c:pt idx="0">
                  <c:v>Apr</c:v>
                </c:pt>
                <c:pt idx="1">
                  <c:v>May</c:v>
                </c:pt>
                <c:pt idx="2">
                  <c:v>Jun</c:v>
                </c:pt>
                <c:pt idx="3">
                  <c:v>July</c:v>
                </c:pt>
                <c:pt idx="4">
                  <c:v>Aug</c:v>
                </c:pt>
                <c:pt idx="5">
                  <c:v>Sept</c:v>
                </c:pt>
                <c:pt idx="6">
                  <c:v>Oct</c:v>
                </c:pt>
                <c:pt idx="7">
                  <c:v>Nov</c:v>
                </c:pt>
                <c:pt idx="8">
                  <c:v>Dec</c:v>
                </c:pt>
                <c:pt idx="9">
                  <c:v>Jan</c:v>
                </c:pt>
                <c:pt idx="10">
                  <c:v>Feb</c:v>
                </c:pt>
                <c:pt idx="11">
                  <c:v>Mar</c:v>
                </c:pt>
              </c:strCache>
            </c:strRef>
          </c:cat>
          <c:val>
            <c:numRef>
              <c:f>S6A11_Contract_Reporting!$E$19:$P$19</c:f>
              <c:numCache>
                <c:formatCode>General</c:formatCode>
                <c:ptCount val="12"/>
                <c:pt idx="0">
                  <c:v>8</c:v>
                </c:pt>
                <c:pt idx="1">
                  <c:v>5</c:v>
                </c:pt>
                <c:pt idx="2">
                  <c:v>5</c:v>
                </c:pt>
              </c:numCache>
            </c:numRef>
          </c:val>
          <c:smooth val="0"/>
          <c:extLst>
            <c:ext xmlns:c16="http://schemas.microsoft.com/office/drawing/2014/chart" uri="{C3380CC4-5D6E-409C-BE32-E72D297353CC}">
              <c16:uniqueId val="{00000001-F0BA-42B1-A120-287F30A3BED8}"/>
            </c:ext>
          </c:extLst>
        </c:ser>
        <c:dLbls>
          <c:showLegendKey val="0"/>
          <c:showVal val="0"/>
          <c:showCatName val="0"/>
          <c:showSerName val="0"/>
          <c:showPercent val="0"/>
          <c:showBubbleSize val="0"/>
        </c:dLbls>
        <c:marker val="1"/>
        <c:smooth val="0"/>
        <c:axId val="90350720"/>
        <c:axId val="90352256"/>
      </c:lineChart>
      <c:catAx>
        <c:axId val="90350720"/>
        <c:scaling>
          <c:orientation val="minMax"/>
        </c:scaling>
        <c:delete val="0"/>
        <c:axPos val="b"/>
        <c:numFmt formatCode="mmm\-yy" sourceLinked="0"/>
        <c:majorTickMark val="out"/>
        <c:minorTickMark val="none"/>
        <c:tickLblPos val="nextTo"/>
        <c:txPr>
          <a:bodyPr/>
          <a:lstStyle/>
          <a:p>
            <a:pPr>
              <a:defRPr sz="700">
                <a:latin typeface="Arial" pitchFamily="34" charset="0"/>
                <a:cs typeface="Arial" pitchFamily="34" charset="0"/>
              </a:defRPr>
            </a:pPr>
            <a:endParaRPr lang="en-US"/>
          </a:p>
        </c:txPr>
        <c:crossAx val="90352256"/>
        <c:crosses val="autoZero"/>
        <c:auto val="1"/>
        <c:lblAlgn val="ctr"/>
        <c:lblOffset val="100"/>
        <c:noMultiLvlLbl val="1"/>
      </c:catAx>
      <c:valAx>
        <c:axId val="90352256"/>
        <c:scaling>
          <c:orientation val="minMax"/>
        </c:scaling>
        <c:delete val="0"/>
        <c:axPos val="l"/>
        <c:majorGridlines/>
        <c:numFmt formatCode="#,##0.0" sourceLinked="0"/>
        <c:majorTickMark val="out"/>
        <c:minorTickMark val="none"/>
        <c:tickLblPos val="nextTo"/>
        <c:txPr>
          <a:bodyPr/>
          <a:lstStyle/>
          <a:p>
            <a:pPr>
              <a:defRPr>
                <a:latin typeface="Arial" pitchFamily="34" charset="0"/>
                <a:cs typeface="Arial" pitchFamily="34" charset="0"/>
              </a:defRPr>
            </a:pPr>
            <a:endParaRPr lang="en-US"/>
          </a:p>
        </c:txPr>
        <c:crossAx val="90350720"/>
        <c:crosses val="autoZero"/>
        <c:crossBetween val="between"/>
      </c:valAx>
      <c:spPr>
        <a:noFill/>
        <a:ln w="25400">
          <a:noFill/>
        </a:ln>
      </c:spPr>
    </c:plotArea>
    <c:legend>
      <c:legendPos val="r"/>
      <c:layout>
        <c:manualLayout>
          <c:xMode val="edge"/>
          <c:yMode val="edge"/>
          <c:x val="0.32857542367137116"/>
          <c:y val="9.6049997912393999E-3"/>
          <c:w val="0.65258206900390492"/>
          <c:h val="0.17116299832599666"/>
        </c:manualLayout>
      </c:layout>
      <c:overlay val="0"/>
      <c:txPr>
        <a:bodyPr/>
        <a:lstStyle/>
        <a:p>
          <a:pPr>
            <a:defRPr sz="900">
              <a:latin typeface="Arial" pitchFamily="34" charset="0"/>
              <a:cs typeface="Arial" pitchFamily="34" charset="0"/>
            </a:defRPr>
          </a:pPr>
          <a:endParaRPr lang="en-US"/>
        </a:p>
      </c:txPr>
    </c:legend>
    <c:plotVisOnly val="1"/>
    <c:dispBlanksAs val="gap"/>
    <c:showDLblsOverMax val="0"/>
  </c:chart>
  <c:spPr>
    <a:noFill/>
    <a:ln>
      <a:noFill/>
    </a:ln>
  </c:sp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3" Type="http://schemas.microsoft.com/office/2007/relationships/hdphoto" Target="../media/hdphoto1.wdp"/><Relationship Id="rId2" Type="http://schemas.openxmlformats.org/officeDocument/2006/relationships/image" Target="../media/image15.png"/><Relationship Id="rId1" Type="http://schemas.openxmlformats.org/officeDocument/2006/relationships/chart" Target="../charts/chart1.xml"/><Relationship Id="rId5" Type="http://schemas.openxmlformats.org/officeDocument/2006/relationships/chart" Target="../charts/chart2.xml"/><Relationship Id="rId4" Type="http://schemas.openxmlformats.org/officeDocument/2006/relationships/image" Target="../media/image16.png"/></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13" Type="http://schemas.openxmlformats.org/officeDocument/2006/relationships/image" Target="../media/image13.emf"/><Relationship Id="rId3" Type="http://schemas.openxmlformats.org/officeDocument/2006/relationships/image" Target="../media/image3.emf"/><Relationship Id="rId7" Type="http://schemas.openxmlformats.org/officeDocument/2006/relationships/image" Target="../media/image7.emf"/><Relationship Id="rId12" Type="http://schemas.openxmlformats.org/officeDocument/2006/relationships/image" Target="../media/image12.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5" Type="http://schemas.openxmlformats.org/officeDocument/2006/relationships/image" Target="../media/image5.emf"/><Relationship Id="rId10" Type="http://schemas.openxmlformats.org/officeDocument/2006/relationships/image" Target="../media/image10.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s>
</file>

<file path=xl/drawings/_rels/vmlDrawing2.vml.rels><?xml version="1.0" encoding="UTF-8" standalone="yes"?>
<Relationships xmlns="http://schemas.openxmlformats.org/package/2006/relationships"><Relationship Id="rId3" Type="http://schemas.openxmlformats.org/officeDocument/2006/relationships/image" Target="../media/image19.emf"/><Relationship Id="rId2" Type="http://schemas.openxmlformats.org/officeDocument/2006/relationships/image" Target="../media/image18.emf"/><Relationship Id="rId1" Type="http://schemas.openxmlformats.org/officeDocument/2006/relationships/image" Target="../media/image17.emf"/></Relationships>
</file>

<file path=xl/drawings/_rels/vmlDrawing3.vml.rels><?xml version="1.0" encoding="UTF-8" standalone="yes"?>
<Relationships xmlns="http://schemas.openxmlformats.org/package/2006/relationships"><Relationship Id="rId3" Type="http://schemas.openxmlformats.org/officeDocument/2006/relationships/image" Target="../media/image22.emf"/><Relationship Id="rId2" Type="http://schemas.openxmlformats.org/officeDocument/2006/relationships/image" Target="../media/image21.emf"/><Relationship Id="rId1" Type="http://schemas.openxmlformats.org/officeDocument/2006/relationships/image" Target="../media/image20.emf"/><Relationship Id="rId5" Type="http://schemas.openxmlformats.org/officeDocument/2006/relationships/image" Target="../media/image24.emf"/><Relationship Id="rId4" Type="http://schemas.openxmlformats.org/officeDocument/2006/relationships/image" Target="../media/image23.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25.emf"/></Relationships>
</file>

<file path=xl/drawings/drawing1.xml><?xml version="1.0" encoding="utf-8"?>
<xdr:wsDr xmlns:xdr="http://schemas.openxmlformats.org/drawingml/2006/spreadsheetDrawing" xmlns:a="http://schemas.openxmlformats.org/drawingml/2006/main">
  <xdr:twoCellAnchor>
    <xdr:from>
      <xdr:col>26</xdr:col>
      <xdr:colOff>0</xdr:colOff>
      <xdr:row>17</xdr:row>
      <xdr:rowOff>13608</xdr:rowOff>
    </xdr:from>
    <xdr:to>
      <xdr:col>26</xdr:col>
      <xdr:colOff>27215</xdr:colOff>
      <xdr:row>19</xdr:row>
      <xdr:rowOff>12400</xdr:rowOff>
    </xdr:to>
    <xdr:graphicFrame macro="">
      <xdr:nvGraphicFramePr>
        <xdr:cNvPr id="2" name="Chart 1">
          <a:extLst>
            <a:ext uri="{FF2B5EF4-FFF2-40B4-BE49-F238E27FC236}">
              <a16:creationId xmlns:a16="http://schemas.microsoft.com/office/drawing/2014/main" id="{00000000-0008-0000-0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3</xdr:col>
      <xdr:colOff>98050</xdr:colOff>
      <xdr:row>32</xdr:row>
      <xdr:rowOff>198896</xdr:rowOff>
    </xdr:from>
    <xdr:to>
      <xdr:col>3</xdr:col>
      <xdr:colOff>504824</xdr:colOff>
      <xdr:row>32</xdr:row>
      <xdr:rowOff>551341</xdr:rowOff>
    </xdr:to>
    <xdr:pic>
      <xdr:nvPicPr>
        <xdr:cNvPr id="8" name="Picture 7">
          <a:extLst>
            <a:ext uri="{FF2B5EF4-FFF2-40B4-BE49-F238E27FC236}">
              <a16:creationId xmlns:a16="http://schemas.microsoft.com/office/drawing/2014/main" id="{00000000-0008-0000-0200-000008000000}"/>
            </a:ext>
          </a:extLst>
        </xdr:cNvPr>
        <xdr:cNvPicPr>
          <a:picLocks noChangeAspect="1"/>
        </xdr:cNvPicPr>
      </xdr:nvPicPr>
      <xdr:blipFill>
        <a:blip xmlns:r="http://schemas.openxmlformats.org/officeDocument/2006/relationships" r:embed="rId2">
          <a:biLevel thresh="50000"/>
          <a:extLst>
            <a:ext uri="{BEBA8EAE-BF5A-486C-A8C5-ECC9F3942E4B}">
              <a14:imgProps xmlns:a14="http://schemas.microsoft.com/office/drawing/2010/main">
                <a14:imgLayer r:embed="rId3">
                  <a14:imgEffect>
                    <a14:colorTemperature colorTemp="6600"/>
                  </a14:imgEffect>
                  <a14:imgEffect>
                    <a14:saturation sat="101000"/>
                  </a14:imgEffect>
                  <a14:imgEffect>
                    <a14:brightnessContrast bright="-40000" contrast="-20000"/>
                  </a14:imgEffect>
                </a14:imgLayer>
              </a14:imgProps>
            </a:ext>
          </a:extLst>
        </a:blip>
        <a:stretch>
          <a:fillRect/>
        </a:stretch>
      </xdr:blipFill>
      <xdr:spPr>
        <a:xfrm>
          <a:off x="3858661" y="18994896"/>
          <a:ext cx="409949" cy="352445"/>
        </a:xfrm>
        <a:prstGeom prst="rect">
          <a:avLst/>
        </a:prstGeom>
        <a:solidFill>
          <a:srgbClr val="00B050"/>
        </a:solidFill>
        <a:ln w="28575">
          <a:solidFill>
            <a:srgbClr val="00B050"/>
          </a:solidFill>
        </a:ln>
      </xdr:spPr>
    </xdr:pic>
    <xdr:clientData/>
  </xdr:twoCellAnchor>
  <xdr:twoCellAnchor editAs="oneCell">
    <xdr:from>
      <xdr:col>3</xdr:col>
      <xdr:colOff>86191</xdr:colOff>
      <xdr:row>28</xdr:row>
      <xdr:rowOff>183057</xdr:rowOff>
    </xdr:from>
    <xdr:to>
      <xdr:col>3</xdr:col>
      <xdr:colOff>521366</xdr:colOff>
      <xdr:row>28</xdr:row>
      <xdr:rowOff>464851</xdr:rowOff>
    </xdr:to>
    <xdr:pic>
      <xdr:nvPicPr>
        <xdr:cNvPr id="9" name="Picture 8">
          <a:extLst>
            <a:ext uri="{FF2B5EF4-FFF2-40B4-BE49-F238E27FC236}">
              <a16:creationId xmlns:a16="http://schemas.microsoft.com/office/drawing/2014/main" id="{00000000-0008-0000-0200-000009000000}"/>
            </a:ext>
          </a:extLst>
        </xdr:cNvPr>
        <xdr:cNvPicPr>
          <a:picLocks noChangeAspect="1"/>
        </xdr:cNvPicPr>
      </xdr:nvPicPr>
      <xdr:blipFill>
        <a:blip xmlns:r="http://schemas.openxmlformats.org/officeDocument/2006/relationships" r:embed="rId4">
          <a:biLevel thresh="75000"/>
        </a:blip>
        <a:stretch>
          <a:fillRect/>
        </a:stretch>
      </xdr:blipFill>
      <xdr:spPr>
        <a:xfrm>
          <a:off x="3852896" y="16797688"/>
          <a:ext cx="432000" cy="278619"/>
        </a:xfrm>
        <a:prstGeom prst="rect">
          <a:avLst/>
        </a:prstGeom>
        <a:solidFill>
          <a:srgbClr val="00B050"/>
        </a:solidFill>
        <a:ln w="28575">
          <a:solidFill>
            <a:srgbClr val="00B050"/>
          </a:solidFill>
        </a:ln>
      </xdr:spPr>
    </xdr:pic>
    <xdr:clientData/>
  </xdr:twoCellAnchor>
  <xdr:twoCellAnchor>
    <xdr:from>
      <xdr:col>26</xdr:col>
      <xdr:colOff>661527</xdr:colOff>
      <xdr:row>27</xdr:row>
      <xdr:rowOff>98026</xdr:rowOff>
    </xdr:from>
    <xdr:to>
      <xdr:col>26</xdr:col>
      <xdr:colOff>3836526</xdr:colOff>
      <xdr:row>27</xdr:row>
      <xdr:rowOff>609313</xdr:rowOff>
    </xdr:to>
    <xdr:sp macro="" textlink="">
      <xdr:nvSpPr>
        <xdr:cNvPr id="11" name="TextBox 10">
          <a:extLst>
            <a:ext uri="{FF2B5EF4-FFF2-40B4-BE49-F238E27FC236}">
              <a16:creationId xmlns:a16="http://schemas.microsoft.com/office/drawing/2014/main" id="{00000000-0008-0000-0200-00000B000000}"/>
            </a:ext>
          </a:extLst>
        </xdr:cNvPr>
        <xdr:cNvSpPr txBox="1"/>
      </xdr:nvSpPr>
      <xdr:spPr>
        <a:xfrm>
          <a:off x="18823970" y="15825100"/>
          <a:ext cx="3174999" cy="5112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solidFill>
                <a:srgbClr val="002060"/>
              </a:solidFill>
              <a:effectLst/>
              <a:latin typeface="Arial" panose="020B0604020202020204" pitchFamily="34" charset="0"/>
              <a:ea typeface="+mn-ea"/>
              <a:cs typeface="Arial" panose="020B0604020202020204" pitchFamily="34" charset="0"/>
            </a:rPr>
            <a:t>-  Indicates</a:t>
          </a:r>
          <a:r>
            <a:rPr lang="en-GB" sz="1100" b="1" baseline="0">
              <a:solidFill>
                <a:srgbClr val="002060"/>
              </a:solidFill>
              <a:effectLst/>
              <a:latin typeface="Arial" panose="020B0604020202020204" pitchFamily="34" charset="0"/>
              <a:ea typeface="+mn-ea"/>
              <a:cs typeface="Arial" panose="020B0604020202020204" pitchFamily="34" charset="0"/>
            </a:rPr>
            <a:t> an</a:t>
          </a:r>
          <a:r>
            <a:rPr lang="en-GB" sz="1100" b="1">
              <a:solidFill>
                <a:srgbClr val="002060"/>
              </a:solidFill>
              <a:effectLst/>
              <a:latin typeface="Arial" panose="020B0604020202020204" pitchFamily="34" charset="0"/>
              <a:ea typeface="+mn-ea"/>
              <a:cs typeface="Arial" panose="020B0604020202020204" pitchFamily="34" charset="0"/>
            </a:rPr>
            <a:t> expectation</a:t>
          </a:r>
          <a:r>
            <a:rPr lang="en-GB" sz="1100" b="1" baseline="0">
              <a:solidFill>
                <a:srgbClr val="002060"/>
              </a:solidFill>
              <a:effectLst/>
              <a:latin typeface="Arial" panose="020B0604020202020204" pitchFamily="34" charset="0"/>
              <a:ea typeface="+mn-ea"/>
              <a:cs typeface="Arial" panose="020B0604020202020204" pitchFamily="34" charset="0"/>
            </a:rPr>
            <a:t> of a downward trend overtime as an improvement</a:t>
          </a:r>
          <a:endParaRPr lang="en-GB" sz="1100" b="1">
            <a:solidFill>
              <a:srgbClr val="002060"/>
            </a:solidFill>
            <a:latin typeface="Arial" panose="020B0604020202020204" pitchFamily="34" charset="0"/>
            <a:cs typeface="Arial" panose="020B0604020202020204" pitchFamily="34" charset="0"/>
          </a:endParaRPr>
        </a:p>
      </xdr:txBody>
    </xdr:sp>
    <xdr:clientData/>
  </xdr:twoCellAnchor>
  <xdr:twoCellAnchor>
    <xdr:from>
      <xdr:col>26</xdr:col>
      <xdr:colOff>610615</xdr:colOff>
      <xdr:row>27</xdr:row>
      <xdr:rowOff>666227</xdr:rowOff>
    </xdr:from>
    <xdr:to>
      <xdr:col>26</xdr:col>
      <xdr:colOff>3791594</xdr:colOff>
      <xdr:row>28</xdr:row>
      <xdr:rowOff>286327</xdr:rowOff>
    </xdr:to>
    <xdr:sp macro="" textlink="">
      <xdr:nvSpPr>
        <xdr:cNvPr id="14" name="TextBox 13">
          <a:extLst>
            <a:ext uri="{FF2B5EF4-FFF2-40B4-BE49-F238E27FC236}">
              <a16:creationId xmlns:a16="http://schemas.microsoft.com/office/drawing/2014/main" id="{00000000-0008-0000-0200-00000E000000}"/>
            </a:ext>
          </a:extLst>
        </xdr:cNvPr>
        <xdr:cNvSpPr txBox="1"/>
      </xdr:nvSpPr>
      <xdr:spPr>
        <a:xfrm>
          <a:off x="18773058" y="16393301"/>
          <a:ext cx="3180979" cy="50765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solidFill>
                <a:srgbClr val="002060"/>
              </a:solidFill>
              <a:effectLst/>
              <a:latin typeface="Arial" panose="020B0604020202020204" pitchFamily="34" charset="0"/>
              <a:ea typeface="+mn-ea"/>
              <a:cs typeface="Arial" panose="020B0604020202020204" pitchFamily="34" charset="0"/>
            </a:rPr>
            <a:t>-  Indicates</a:t>
          </a:r>
          <a:r>
            <a:rPr lang="en-GB" sz="1100" b="1" baseline="0">
              <a:solidFill>
                <a:srgbClr val="002060"/>
              </a:solidFill>
              <a:effectLst/>
              <a:latin typeface="Arial" panose="020B0604020202020204" pitchFamily="34" charset="0"/>
              <a:ea typeface="+mn-ea"/>
              <a:cs typeface="Arial" panose="020B0604020202020204" pitchFamily="34" charset="0"/>
            </a:rPr>
            <a:t> an</a:t>
          </a:r>
          <a:r>
            <a:rPr lang="en-GB" sz="1100" b="1">
              <a:solidFill>
                <a:srgbClr val="002060"/>
              </a:solidFill>
              <a:effectLst/>
              <a:latin typeface="Arial" panose="020B0604020202020204" pitchFamily="34" charset="0"/>
              <a:ea typeface="+mn-ea"/>
              <a:cs typeface="Arial" panose="020B0604020202020204" pitchFamily="34" charset="0"/>
            </a:rPr>
            <a:t> expectation</a:t>
          </a:r>
          <a:r>
            <a:rPr lang="en-GB" sz="1100" b="1" baseline="0">
              <a:solidFill>
                <a:srgbClr val="002060"/>
              </a:solidFill>
              <a:effectLst/>
              <a:latin typeface="Arial" panose="020B0604020202020204" pitchFamily="34" charset="0"/>
              <a:ea typeface="+mn-ea"/>
              <a:cs typeface="Arial" panose="020B0604020202020204" pitchFamily="34" charset="0"/>
            </a:rPr>
            <a:t> of an pward trend overtime as an improvement</a:t>
          </a:r>
          <a:endParaRPr lang="en-GB" sz="1100" b="1">
            <a:solidFill>
              <a:srgbClr val="002060"/>
            </a:solidFill>
            <a:latin typeface="Arial" panose="020B0604020202020204" pitchFamily="34" charset="0"/>
            <a:cs typeface="Arial" panose="020B0604020202020204" pitchFamily="34" charset="0"/>
          </a:endParaRPr>
        </a:p>
      </xdr:txBody>
    </xdr:sp>
    <xdr:clientData/>
  </xdr:twoCellAnchor>
  <xdr:twoCellAnchor editAs="oneCell">
    <xdr:from>
      <xdr:col>3</xdr:col>
      <xdr:colOff>86590</xdr:colOff>
      <xdr:row>29</xdr:row>
      <xdr:rowOff>184006</xdr:rowOff>
    </xdr:from>
    <xdr:to>
      <xdr:col>3</xdr:col>
      <xdr:colOff>521765</xdr:colOff>
      <xdr:row>29</xdr:row>
      <xdr:rowOff>465800</xdr:rowOff>
    </xdr:to>
    <xdr:pic>
      <xdr:nvPicPr>
        <xdr:cNvPr id="17" name="Picture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4">
          <a:biLevel thresh="75000"/>
        </a:blip>
        <a:stretch>
          <a:fillRect/>
        </a:stretch>
      </xdr:blipFill>
      <xdr:spPr>
        <a:xfrm>
          <a:off x="3853295" y="17361478"/>
          <a:ext cx="438350" cy="284969"/>
        </a:xfrm>
        <a:prstGeom prst="rect">
          <a:avLst/>
        </a:prstGeom>
        <a:solidFill>
          <a:srgbClr val="00B050"/>
        </a:solidFill>
        <a:ln w="28575">
          <a:solidFill>
            <a:srgbClr val="00B050"/>
          </a:solidFill>
        </a:ln>
      </xdr:spPr>
    </xdr:pic>
    <xdr:clientData/>
  </xdr:twoCellAnchor>
  <xdr:twoCellAnchor editAs="oneCell">
    <xdr:from>
      <xdr:col>3</xdr:col>
      <xdr:colOff>83417</xdr:colOff>
      <xdr:row>30</xdr:row>
      <xdr:rowOff>108239</xdr:rowOff>
    </xdr:from>
    <xdr:to>
      <xdr:col>3</xdr:col>
      <xdr:colOff>524942</xdr:colOff>
      <xdr:row>30</xdr:row>
      <xdr:rowOff>390033</xdr:rowOff>
    </xdr:to>
    <xdr:pic>
      <xdr:nvPicPr>
        <xdr:cNvPr id="19" name="Picture 18">
          <a:extLst>
            <a:ext uri="{FF2B5EF4-FFF2-40B4-BE49-F238E27FC236}">
              <a16:creationId xmlns:a16="http://schemas.microsoft.com/office/drawing/2014/main" id="{00000000-0008-0000-0200-000013000000}"/>
            </a:ext>
          </a:extLst>
        </xdr:cNvPr>
        <xdr:cNvPicPr>
          <a:picLocks noChangeAspect="1"/>
        </xdr:cNvPicPr>
      </xdr:nvPicPr>
      <xdr:blipFill>
        <a:blip xmlns:r="http://schemas.openxmlformats.org/officeDocument/2006/relationships" r:embed="rId4">
          <a:biLevel thresh="75000"/>
        </a:blip>
        <a:stretch>
          <a:fillRect/>
        </a:stretch>
      </xdr:blipFill>
      <xdr:spPr>
        <a:xfrm>
          <a:off x="3850122" y="17848552"/>
          <a:ext cx="438350" cy="284969"/>
        </a:xfrm>
        <a:prstGeom prst="rect">
          <a:avLst/>
        </a:prstGeom>
        <a:solidFill>
          <a:srgbClr val="00B050"/>
        </a:solidFill>
        <a:ln w="28575">
          <a:solidFill>
            <a:srgbClr val="00B050"/>
          </a:solidFill>
        </a:ln>
      </xdr:spPr>
    </xdr:pic>
    <xdr:clientData/>
  </xdr:twoCellAnchor>
  <xdr:twoCellAnchor editAs="oneCell">
    <xdr:from>
      <xdr:col>3</xdr:col>
      <xdr:colOff>75767</xdr:colOff>
      <xdr:row>31</xdr:row>
      <xdr:rowOff>140710</xdr:rowOff>
    </xdr:from>
    <xdr:to>
      <xdr:col>3</xdr:col>
      <xdr:colOff>514117</xdr:colOff>
      <xdr:row>31</xdr:row>
      <xdr:rowOff>428854</xdr:rowOff>
    </xdr:to>
    <xdr:pic>
      <xdr:nvPicPr>
        <xdr:cNvPr id="21" name="Picture 20">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4">
          <a:biLevel thresh="75000"/>
        </a:blip>
        <a:stretch>
          <a:fillRect/>
        </a:stretch>
      </xdr:blipFill>
      <xdr:spPr>
        <a:xfrm>
          <a:off x="3842472" y="18443863"/>
          <a:ext cx="438350" cy="284969"/>
        </a:xfrm>
        <a:prstGeom prst="rect">
          <a:avLst/>
        </a:prstGeom>
        <a:solidFill>
          <a:srgbClr val="00B050"/>
        </a:solidFill>
        <a:ln w="28575">
          <a:solidFill>
            <a:srgbClr val="00B050"/>
          </a:solidFill>
        </a:ln>
      </xdr:spPr>
    </xdr:pic>
    <xdr:clientData/>
  </xdr:twoCellAnchor>
  <xdr:twoCellAnchor editAs="oneCell">
    <xdr:from>
      <xdr:col>26</xdr:col>
      <xdr:colOff>151534</xdr:colOff>
      <xdr:row>27</xdr:row>
      <xdr:rowOff>108238</xdr:rowOff>
    </xdr:from>
    <xdr:to>
      <xdr:col>27</xdr:col>
      <xdr:colOff>438350</xdr:colOff>
      <xdr:row>27</xdr:row>
      <xdr:rowOff>390032</xdr:rowOff>
    </xdr:to>
    <xdr:pic>
      <xdr:nvPicPr>
        <xdr:cNvPr id="24" name="Picture 23">
          <a:extLst>
            <a:ext uri="{FF2B5EF4-FFF2-40B4-BE49-F238E27FC236}">
              <a16:creationId xmlns:a16="http://schemas.microsoft.com/office/drawing/2014/main" id="{00000000-0008-0000-0200-000018000000}"/>
            </a:ext>
          </a:extLst>
        </xdr:cNvPr>
        <xdr:cNvPicPr>
          <a:picLocks noChangeAspect="1"/>
        </xdr:cNvPicPr>
      </xdr:nvPicPr>
      <xdr:blipFill>
        <a:blip xmlns:r="http://schemas.openxmlformats.org/officeDocument/2006/relationships" r:embed="rId4">
          <a:biLevel thresh="75000"/>
        </a:blip>
        <a:stretch>
          <a:fillRect/>
        </a:stretch>
      </xdr:blipFill>
      <xdr:spPr>
        <a:xfrm>
          <a:off x="18313977" y="15835312"/>
          <a:ext cx="438350" cy="284969"/>
        </a:xfrm>
        <a:prstGeom prst="rect">
          <a:avLst/>
        </a:prstGeom>
        <a:solidFill>
          <a:srgbClr val="00B050"/>
        </a:solidFill>
        <a:ln w="28575">
          <a:solidFill>
            <a:srgbClr val="00B050"/>
          </a:solidFill>
        </a:ln>
      </xdr:spPr>
    </xdr:pic>
    <xdr:clientData/>
  </xdr:twoCellAnchor>
  <xdr:twoCellAnchor editAs="oneCell">
    <xdr:from>
      <xdr:col>26</xdr:col>
      <xdr:colOff>170006</xdr:colOff>
      <xdr:row>27</xdr:row>
      <xdr:rowOff>667904</xdr:rowOff>
    </xdr:from>
    <xdr:to>
      <xdr:col>27</xdr:col>
      <xdr:colOff>409949</xdr:colOff>
      <xdr:row>28</xdr:row>
      <xdr:rowOff>132792</xdr:rowOff>
    </xdr:to>
    <xdr:pic>
      <xdr:nvPicPr>
        <xdr:cNvPr id="25" name="Picture 24">
          <a:extLst>
            <a:ext uri="{FF2B5EF4-FFF2-40B4-BE49-F238E27FC236}">
              <a16:creationId xmlns:a16="http://schemas.microsoft.com/office/drawing/2014/main" id="{00000000-0008-0000-0200-000019000000}"/>
            </a:ext>
          </a:extLst>
        </xdr:cNvPr>
        <xdr:cNvPicPr>
          <a:picLocks noChangeAspect="1"/>
        </xdr:cNvPicPr>
      </xdr:nvPicPr>
      <xdr:blipFill>
        <a:blip xmlns:r="http://schemas.openxmlformats.org/officeDocument/2006/relationships" r:embed="rId2">
          <a:biLevel thresh="50000"/>
          <a:extLst>
            <a:ext uri="{BEBA8EAE-BF5A-486C-A8C5-ECC9F3942E4B}">
              <a14:imgProps xmlns:a14="http://schemas.microsoft.com/office/drawing/2010/main">
                <a14:imgLayer r:embed="rId3">
                  <a14:imgEffect>
                    <a14:colorTemperature colorTemp="6600"/>
                  </a14:imgEffect>
                  <a14:imgEffect>
                    <a14:saturation sat="101000"/>
                  </a14:imgEffect>
                  <a14:imgEffect>
                    <a14:brightnessContrast bright="-40000" contrast="-20000"/>
                  </a14:imgEffect>
                </a14:imgLayer>
              </a14:imgProps>
            </a:ext>
          </a:extLst>
        </a:blip>
        <a:stretch>
          <a:fillRect/>
        </a:stretch>
      </xdr:blipFill>
      <xdr:spPr>
        <a:xfrm>
          <a:off x="18332449" y="16394978"/>
          <a:ext cx="413124" cy="352445"/>
        </a:xfrm>
        <a:prstGeom prst="rect">
          <a:avLst/>
        </a:prstGeom>
        <a:solidFill>
          <a:srgbClr val="00B050"/>
        </a:solidFill>
        <a:ln w="28575">
          <a:solidFill>
            <a:srgbClr val="00B050"/>
          </a:solidFill>
        </a:ln>
      </xdr:spPr>
    </xdr:pic>
    <xdr:clientData/>
  </xdr:twoCellAnchor>
  <xdr:twoCellAnchor editAs="oneCell">
    <xdr:from>
      <xdr:col>3</xdr:col>
      <xdr:colOff>66675</xdr:colOff>
      <xdr:row>38</xdr:row>
      <xdr:rowOff>66675</xdr:rowOff>
    </xdr:from>
    <xdr:to>
      <xdr:col>3</xdr:col>
      <xdr:colOff>505025</xdr:colOff>
      <xdr:row>38</xdr:row>
      <xdr:rowOff>354819</xdr:rowOff>
    </xdr:to>
    <xdr:pic>
      <xdr:nvPicPr>
        <xdr:cNvPr id="3" name="Picture 2">
          <a:extLst>
            <a:ext uri="{FF2B5EF4-FFF2-40B4-BE49-F238E27FC236}">
              <a16:creationId xmlns:a16="http://schemas.microsoft.com/office/drawing/2014/main" id="{00000000-0008-0000-0200-000003000000}"/>
            </a:ext>
            <a:ext uri="{147F2762-F138-4A5C-976F-8EAC2B608ADB}">
              <a16:predDERef xmlns:a16="http://schemas.microsoft.com/office/drawing/2014/main" pred="{DCB8FD59-C25D-63C0-B620-EC1FF5246122}"/>
            </a:ext>
          </a:extLst>
        </xdr:cNvPr>
        <xdr:cNvPicPr>
          <a:picLocks noChangeAspect="1"/>
        </xdr:cNvPicPr>
      </xdr:nvPicPr>
      <xdr:blipFill>
        <a:blip xmlns:r="http://schemas.openxmlformats.org/officeDocument/2006/relationships" r:embed="rId4">
          <a:biLevel thresh="75000"/>
        </a:blip>
        <a:stretch>
          <a:fillRect/>
        </a:stretch>
      </xdr:blipFill>
      <xdr:spPr>
        <a:xfrm>
          <a:off x="3648075" y="22326600"/>
          <a:ext cx="438350" cy="288144"/>
        </a:xfrm>
        <a:prstGeom prst="rect">
          <a:avLst/>
        </a:prstGeom>
        <a:solidFill>
          <a:srgbClr val="00B050"/>
        </a:solidFill>
        <a:ln w="28575">
          <a:solidFill>
            <a:srgbClr val="00B050"/>
          </a:solidFill>
        </a:ln>
      </xdr:spPr>
    </xdr:pic>
    <xdr:clientData/>
  </xdr:twoCellAnchor>
  <xdr:twoCellAnchor>
    <xdr:from>
      <xdr:col>25</xdr:col>
      <xdr:colOff>0</xdr:colOff>
      <xdr:row>17</xdr:row>
      <xdr:rowOff>13608</xdr:rowOff>
    </xdr:from>
    <xdr:to>
      <xdr:col>25</xdr:col>
      <xdr:colOff>27215</xdr:colOff>
      <xdr:row>19</xdr:row>
      <xdr:rowOff>12400</xdr:rowOff>
    </xdr:to>
    <xdr:graphicFrame macro="">
      <xdr:nvGraphicFramePr>
        <xdr:cNvPr id="23" name="Chart 22">
          <a:extLst>
            <a:ext uri="{FF2B5EF4-FFF2-40B4-BE49-F238E27FC236}">
              <a16:creationId xmlns:a16="http://schemas.microsoft.com/office/drawing/2014/main" id="{00000000-0008-0000-0200-00001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mc:AlternateContent xmlns:mc="http://schemas.openxmlformats.org/markup-compatibility/2006">
    <mc:Choice xmlns:a14="http://schemas.microsoft.com/office/drawing/2010/main" Requires="a14">
      <xdr:twoCellAnchor editAs="oneCell">
        <xdr:from>
          <xdr:col>25</xdr:col>
          <xdr:colOff>771525</xdr:colOff>
          <xdr:row>6</xdr:row>
          <xdr:rowOff>28575</xdr:rowOff>
        </xdr:from>
        <xdr:to>
          <xdr:col>25</xdr:col>
          <xdr:colOff>1704975</xdr:colOff>
          <xdr:row>6</xdr:row>
          <xdr:rowOff>828675</xdr:rowOff>
        </xdr:to>
        <xdr:sp macro="" textlink="">
          <xdr:nvSpPr>
            <xdr:cNvPr id="1027" name="Object 3" hidden="1">
              <a:extLst>
                <a:ext uri="{63B3BB69-23CF-44E3-9099-C40C66FF867C}">
                  <a14:compatExt spid="_x0000_s1027"/>
                </a:ext>
                <a:ext uri="{FF2B5EF4-FFF2-40B4-BE49-F238E27FC236}">
                  <a16:creationId xmlns:a16="http://schemas.microsoft.com/office/drawing/2014/main" id="{00000000-0008-0000-0200-00000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xdr:from>
      <xdr:col>25</xdr:col>
      <xdr:colOff>661527</xdr:colOff>
      <xdr:row>27</xdr:row>
      <xdr:rowOff>98026</xdr:rowOff>
    </xdr:from>
    <xdr:to>
      <xdr:col>25</xdr:col>
      <xdr:colOff>3836526</xdr:colOff>
      <xdr:row>27</xdr:row>
      <xdr:rowOff>609313</xdr:rowOff>
    </xdr:to>
    <xdr:sp macro="" textlink="">
      <xdr:nvSpPr>
        <xdr:cNvPr id="26" name="TextBox 25">
          <a:extLst>
            <a:ext uri="{FF2B5EF4-FFF2-40B4-BE49-F238E27FC236}">
              <a16:creationId xmlns:a16="http://schemas.microsoft.com/office/drawing/2014/main" id="{00000000-0008-0000-0200-00001A000000}"/>
            </a:ext>
          </a:extLst>
        </xdr:cNvPr>
        <xdr:cNvSpPr txBox="1"/>
      </xdr:nvSpPr>
      <xdr:spPr>
        <a:xfrm>
          <a:off x="18726182" y="15682897"/>
          <a:ext cx="3174999" cy="5112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solidFill>
                <a:srgbClr val="002060"/>
              </a:solidFill>
              <a:effectLst/>
              <a:latin typeface="Arial" panose="020B0604020202020204" pitchFamily="34" charset="0"/>
              <a:ea typeface="+mn-ea"/>
              <a:cs typeface="Arial" panose="020B0604020202020204" pitchFamily="34" charset="0"/>
            </a:rPr>
            <a:t>-  Indicates</a:t>
          </a:r>
          <a:r>
            <a:rPr lang="en-GB" sz="1100" b="1" baseline="0">
              <a:solidFill>
                <a:srgbClr val="002060"/>
              </a:solidFill>
              <a:effectLst/>
              <a:latin typeface="Arial" panose="020B0604020202020204" pitchFamily="34" charset="0"/>
              <a:ea typeface="+mn-ea"/>
              <a:cs typeface="Arial" panose="020B0604020202020204" pitchFamily="34" charset="0"/>
            </a:rPr>
            <a:t> an</a:t>
          </a:r>
          <a:r>
            <a:rPr lang="en-GB" sz="1100" b="1">
              <a:solidFill>
                <a:srgbClr val="002060"/>
              </a:solidFill>
              <a:effectLst/>
              <a:latin typeface="Arial" panose="020B0604020202020204" pitchFamily="34" charset="0"/>
              <a:ea typeface="+mn-ea"/>
              <a:cs typeface="Arial" panose="020B0604020202020204" pitchFamily="34" charset="0"/>
            </a:rPr>
            <a:t> expectation</a:t>
          </a:r>
          <a:r>
            <a:rPr lang="en-GB" sz="1100" b="1" baseline="0">
              <a:solidFill>
                <a:srgbClr val="002060"/>
              </a:solidFill>
              <a:effectLst/>
              <a:latin typeface="Arial" panose="020B0604020202020204" pitchFamily="34" charset="0"/>
              <a:ea typeface="+mn-ea"/>
              <a:cs typeface="Arial" panose="020B0604020202020204" pitchFamily="34" charset="0"/>
            </a:rPr>
            <a:t> of a downward trend overtime as an improvement</a:t>
          </a:r>
          <a:endParaRPr lang="en-GB" sz="1100" b="1">
            <a:solidFill>
              <a:srgbClr val="002060"/>
            </a:solidFill>
            <a:latin typeface="Arial" panose="020B0604020202020204" pitchFamily="34" charset="0"/>
            <a:cs typeface="Arial" panose="020B0604020202020204" pitchFamily="34" charset="0"/>
          </a:endParaRPr>
        </a:p>
      </xdr:txBody>
    </xdr:sp>
    <xdr:clientData/>
  </xdr:twoCellAnchor>
  <xdr:twoCellAnchor>
    <xdr:from>
      <xdr:col>25</xdr:col>
      <xdr:colOff>610615</xdr:colOff>
      <xdr:row>27</xdr:row>
      <xdr:rowOff>666227</xdr:rowOff>
    </xdr:from>
    <xdr:to>
      <xdr:col>25</xdr:col>
      <xdr:colOff>3791594</xdr:colOff>
      <xdr:row>28</xdr:row>
      <xdr:rowOff>286327</xdr:rowOff>
    </xdr:to>
    <xdr:sp macro="" textlink="">
      <xdr:nvSpPr>
        <xdr:cNvPr id="27" name="TextBox 26">
          <a:extLst>
            <a:ext uri="{FF2B5EF4-FFF2-40B4-BE49-F238E27FC236}">
              <a16:creationId xmlns:a16="http://schemas.microsoft.com/office/drawing/2014/main" id="{00000000-0008-0000-0200-00001B000000}"/>
            </a:ext>
          </a:extLst>
        </xdr:cNvPr>
        <xdr:cNvSpPr txBox="1"/>
      </xdr:nvSpPr>
      <xdr:spPr>
        <a:xfrm>
          <a:off x="18675270" y="16251098"/>
          <a:ext cx="3180979" cy="50691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solidFill>
                <a:srgbClr val="002060"/>
              </a:solidFill>
              <a:effectLst/>
              <a:latin typeface="Arial" panose="020B0604020202020204" pitchFamily="34" charset="0"/>
              <a:ea typeface="+mn-ea"/>
              <a:cs typeface="Arial" panose="020B0604020202020204" pitchFamily="34" charset="0"/>
            </a:rPr>
            <a:t>-  Indicates</a:t>
          </a:r>
          <a:r>
            <a:rPr lang="en-GB" sz="1100" b="1" baseline="0">
              <a:solidFill>
                <a:srgbClr val="002060"/>
              </a:solidFill>
              <a:effectLst/>
              <a:latin typeface="Arial" panose="020B0604020202020204" pitchFamily="34" charset="0"/>
              <a:ea typeface="+mn-ea"/>
              <a:cs typeface="Arial" panose="020B0604020202020204" pitchFamily="34" charset="0"/>
            </a:rPr>
            <a:t> an</a:t>
          </a:r>
          <a:r>
            <a:rPr lang="en-GB" sz="1100" b="1">
              <a:solidFill>
                <a:srgbClr val="002060"/>
              </a:solidFill>
              <a:effectLst/>
              <a:latin typeface="Arial" panose="020B0604020202020204" pitchFamily="34" charset="0"/>
              <a:ea typeface="+mn-ea"/>
              <a:cs typeface="Arial" panose="020B0604020202020204" pitchFamily="34" charset="0"/>
            </a:rPr>
            <a:t> expectation</a:t>
          </a:r>
          <a:r>
            <a:rPr lang="en-GB" sz="1100" b="1" baseline="0">
              <a:solidFill>
                <a:srgbClr val="002060"/>
              </a:solidFill>
              <a:effectLst/>
              <a:latin typeface="Arial" panose="020B0604020202020204" pitchFamily="34" charset="0"/>
              <a:ea typeface="+mn-ea"/>
              <a:cs typeface="Arial" panose="020B0604020202020204" pitchFamily="34" charset="0"/>
            </a:rPr>
            <a:t> of an pward trend overtime as an improvement</a:t>
          </a:r>
          <a:endParaRPr lang="en-GB" sz="1100" b="1">
            <a:solidFill>
              <a:srgbClr val="002060"/>
            </a:solidFill>
            <a:latin typeface="Arial" panose="020B0604020202020204" pitchFamily="34" charset="0"/>
            <a:cs typeface="Arial" panose="020B0604020202020204" pitchFamily="34" charset="0"/>
          </a:endParaRPr>
        </a:p>
      </xdr:txBody>
    </xdr:sp>
    <xdr:clientData/>
  </xdr:twoCellAnchor>
  <xdr:oneCellAnchor>
    <xdr:from>
      <xdr:col>25</xdr:col>
      <xdr:colOff>151534</xdr:colOff>
      <xdr:row>27</xdr:row>
      <xdr:rowOff>108238</xdr:rowOff>
    </xdr:from>
    <xdr:ext cx="438350" cy="281794"/>
    <xdr:pic>
      <xdr:nvPicPr>
        <xdr:cNvPr id="28" name="Picture 27">
          <a:extLst>
            <a:ext uri="{FF2B5EF4-FFF2-40B4-BE49-F238E27FC236}">
              <a16:creationId xmlns:a16="http://schemas.microsoft.com/office/drawing/2014/main" id="{00000000-0008-0000-0200-00001C000000}"/>
            </a:ext>
          </a:extLst>
        </xdr:cNvPr>
        <xdr:cNvPicPr>
          <a:picLocks noChangeAspect="1"/>
        </xdr:cNvPicPr>
      </xdr:nvPicPr>
      <xdr:blipFill>
        <a:blip xmlns:r="http://schemas.openxmlformats.org/officeDocument/2006/relationships" r:embed="rId4">
          <a:biLevel thresh="75000"/>
        </a:blip>
        <a:stretch>
          <a:fillRect/>
        </a:stretch>
      </xdr:blipFill>
      <xdr:spPr>
        <a:xfrm>
          <a:off x="18216189" y="15693109"/>
          <a:ext cx="438350" cy="281794"/>
        </a:xfrm>
        <a:prstGeom prst="rect">
          <a:avLst/>
        </a:prstGeom>
        <a:solidFill>
          <a:srgbClr val="00B050"/>
        </a:solidFill>
        <a:ln w="28575">
          <a:solidFill>
            <a:srgbClr val="00B050"/>
          </a:solidFill>
        </a:ln>
      </xdr:spPr>
    </xdr:pic>
    <xdr:clientData/>
  </xdr:oneCellAnchor>
  <xdr:oneCellAnchor>
    <xdr:from>
      <xdr:col>25</xdr:col>
      <xdr:colOff>170006</xdr:colOff>
      <xdr:row>27</xdr:row>
      <xdr:rowOff>667904</xdr:rowOff>
    </xdr:from>
    <xdr:ext cx="409949" cy="351698"/>
    <xdr:pic>
      <xdr:nvPicPr>
        <xdr:cNvPr id="29" name="Picture 28">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2">
          <a:biLevel thresh="50000"/>
          <a:extLst>
            <a:ext uri="{BEBA8EAE-BF5A-486C-A8C5-ECC9F3942E4B}">
              <a14:imgProps xmlns:a14="http://schemas.microsoft.com/office/drawing/2010/main">
                <a14:imgLayer r:embed="rId3">
                  <a14:imgEffect>
                    <a14:colorTemperature colorTemp="6600"/>
                  </a14:imgEffect>
                  <a14:imgEffect>
                    <a14:saturation sat="101000"/>
                  </a14:imgEffect>
                  <a14:imgEffect>
                    <a14:brightnessContrast bright="-40000" contrast="-20000"/>
                  </a14:imgEffect>
                </a14:imgLayer>
              </a14:imgProps>
            </a:ext>
          </a:extLst>
        </a:blip>
        <a:stretch>
          <a:fillRect/>
        </a:stretch>
      </xdr:blipFill>
      <xdr:spPr>
        <a:xfrm>
          <a:off x="18234661" y="16252775"/>
          <a:ext cx="409949" cy="351698"/>
        </a:xfrm>
        <a:prstGeom prst="rect">
          <a:avLst/>
        </a:prstGeom>
        <a:solidFill>
          <a:srgbClr val="00B050"/>
        </a:solidFill>
        <a:ln w="28575">
          <a:solidFill>
            <a:srgbClr val="00B050"/>
          </a:solidFill>
        </a:ln>
      </xdr:spPr>
    </xdr:pic>
    <xdr:clientData/>
  </xdr:oneCellAnchor>
  <mc:AlternateContent xmlns:mc="http://schemas.openxmlformats.org/markup-compatibility/2006">
    <mc:Choice xmlns:a14="http://schemas.microsoft.com/office/drawing/2010/main" Requires="a14">
      <xdr:twoCellAnchor editAs="oneCell">
        <xdr:from>
          <xdr:col>25</xdr:col>
          <xdr:colOff>0</xdr:colOff>
          <xdr:row>13</xdr:row>
          <xdr:rowOff>0</xdr:rowOff>
        </xdr:from>
        <xdr:to>
          <xdr:col>25</xdr:col>
          <xdr:colOff>1257300</xdr:colOff>
          <xdr:row>13</xdr:row>
          <xdr:rowOff>542925</xdr:rowOff>
        </xdr:to>
        <xdr:sp macro="" textlink="">
          <xdr:nvSpPr>
            <xdr:cNvPr id="1028" name="Object 4" hidden="1">
              <a:extLst>
                <a:ext uri="{63B3BB69-23CF-44E3-9099-C40C66FF867C}">
                  <a14:compatExt spid="_x0000_s1028"/>
                </a:ext>
                <a:ext uri="{FF2B5EF4-FFF2-40B4-BE49-F238E27FC236}">
                  <a16:creationId xmlns:a16="http://schemas.microsoft.com/office/drawing/2014/main" id="{00000000-0008-0000-0200-000004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25</xdr:col>
          <xdr:colOff>133350</xdr:colOff>
          <xdr:row>7</xdr:row>
          <xdr:rowOff>428625</xdr:rowOff>
        </xdr:from>
        <xdr:to>
          <xdr:col>25</xdr:col>
          <xdr:colOff>1581150</xdr:colOff>
          <xdr:row>8</xdr:row>
          <xdr:rowOff>409575</xdr:rowOff>
        </xdr:to>
        <xdr:sp macro="" textlink="">
          <xdr:nvSpPr>
            <xdr:cNvPr id="1031" name="Object 7" hidden="1">
              <a:extLst>
                <a:ext uri="{63B3BB69-23CF-44E3-9099-C40C66FF867C}">
                  <a14:compatExt spid="_x0000_s1031"/>
                </a:ext>
                <a:ext uri="{FF2B5EF4-FFF2-40B4-BE49-F238E27FC236}">
                  <a16:creationId xmlns:a16="http://schemas.microsoft.com/office/drawing/2014/main" id="{00000000-0008-0000-0200-00000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24</xdr:col>
          <xdr:colOff>561975</xdr:colOff>
          <xdr:row>12</xdr:row>
          <xdr:rowOff>0</xdr:rowOff>
        </xdr:from>
        <xdr:to>
          <xdr:col>25</xdr:col>
          <xdr:colOff>1400175</xdr:colOff>
          <xdr:row>13</xdr:row>
          <xdr:rowOff>9525</xdr:rowOff>
        </xdr:to>
        <xdr:sp macro="" textlink="">
          <xdr:nvSpPr>
            <xdr:cNvPr id="1032" name="Object 8" hidden="1">
              <a:extLst>
                <a:ext uri="{63B3BB69-23CF-44E3-9099-C40C66FF867C}">
                  <a14:compatExt spid="_x0000_s1032"/>
                </a:ext>
                <a:ext uri="{FF2B5EF4-FFF2-40B4-BE49-F238E27FC236}">
                  <a16:creationId xmlns:a16="http://schemas.microsoft.com/office/drawing/2014/main" id="{00000000-0008-0000-0200-000008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25</xdr:col>
          <xdr:colOff>2276475</xdr:colOff>
          <xdr:row>12</xdr:row>
          <xdr:rowOff>0</xdr:rowOff>
        </xdr:from>
        <xdr:to>
          <xdr:col>25</xdr:col>
          <xdr:colOff>3267075</xdr:colOff>
          <xdr:row>13</xdr:row>
          <xdr:rowOff>9525</xdr:rowOff>
        </xdr:to>
        <xdr:sp macro="" textlink="">
          <xdr:nvSpPr>
            <xdr:cNvPr id="1033" name="Object 9" hidden="1">
              <a:extLst>
                <a:ext uri="{63B3BB69-23CF-44E3-9099-C40C66FF867C}">
                  <a14:compatExt spid="_x0000_s1033"/>
                </a:ext>
                <a:ext uri="{FF2B5EF4-FFF2-40B4-BE49-F238E27FC236}">
                  <a16:creationId xmlns:a16="http://schemas.microsoft.com/office/drawing/2014/main" id="{00000000-0008-0000-0200-000009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24</xdr:col>
          <xdr:colOff>561975</xdr:colOff>
          <xdr:row>13</xdr:row>
          <xdr:rowOff>0</xdr:rowOff>
        </xdr:from>
        <xdr:to>
          <xdr:col>25</xdr:col>
          <xdr:colOff>1447800</xdr:colOff>
          <xdr:row>13</xdr:row>
          <xdr:rowOff>523875</xdr:rowOff>
        </xdr:to>
        <xdr:sp macro="" textlink="">
          <xdr:nvSpPr>
            <xdr:cNvPr id="1034" name="Object 10" hidden="1">
              <a:extLst>
                <a:ext uri="{63B3BB69-23CF-44E3-9099-C40C66FF867C}">
                  <a14:compatExt spid="_x0000_s1034"/>
                </a:ext>
                <a:ext uri="{FF2B5EF4-FFF2-40B4-BE49-F238E27FC236}">
                  <a16:creationId xmlns:a16="http://schemas.microsoft.com/office/drawing/2014/main" id="{00000000-0008-0000-0200-00000A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25</xdr:col>
          <xdr:colOff>0</xdr:colOff>
          <xdr:row>14</xdr:row>
          <xdr:rowOff>0</xdr:rowOff>
        </xdr:from>
        <xdr:to>
          <xdr:col>25</xdr:col>
          <xdr:colOff>1495425</xdr:colOff>
          <xdr:row>14</xdr:row>
          <xdr:rowOff>942975</xdr:rowOff>
        </xdr:to>
        <xdr:sp macro="" textlink="">
          <xdr:nvSpPr>
            <xdr:cNvPr id="1035" name="Object 11" hidden="1">
              <a:extLst>
                <a:ext uri="{63B3BB69-23CF-44E3-9099-C40C66FF867C}">
                  <a14:compatExt spid="_x0000_s1035"/>
                </a:ext>
                <a:ext uri="{FF2B5EF4-FFF2-40B4-BE49-F238E27FC236}">
                  <a16:creationId xmlns:a16="http://schemas.microsoft.com/office/drawing/2014/main" id="{00000000-0008-0000-0200-00000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25</xdr:col>
          <xdr:colOff>3609975</xdr:colOff>
          <xdr:row>12</xdr:row>
          <xdr:rowOff>542925</xdr:rowOff>
        </xdr:from>
        <xdr:to>
          <xdr:col>25</xdr:col>
          <xdr:colOff>4524375</xdr:colOff>
          <xdr:row>14</xdr:row>
          <xdr:rowOff>0</xdr:rowOff>
        </xdr:to>
        <xdr:sp macro="" textlink="">
          <xdr:nvSpPr>
            <xdr:cNvPr id="1036" name="Object 12" hidden="1">
              <a:extLst>
                <a:ext uri="{63B3BB69-23CF-44E3-9099-C40C66FF867C}">
                  <a14:compatExt spid="_x0000_s1036"/>
                </a:ext>
                <a:ext uri="{FF2B5EF4-FFF2-40B4-BE49-F238E27FC236}">
                  <a16:creationId xmlns:a16="http://schemas.microsoft.com/office/drawing/2014/main" id="{00000000-0008-0000-0200-00000C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16</xdr:col>
          <xdr:colOff>0</xdr:colOff>
          <xdr:row>6</xdr:row>
          <xdr:rowOff>0</xdr:rowOff>
        </xdr:from>
        <xdr:to>
          <xdr:col>17</xdr:col>
          <xdr:colOff>600075</xdr:colOff>
          <xdr:row>6</xdr:row>
          <xdr:rowOff>1009650</xdr:rowOff>
        </xdr:to>
        <xdr:sp macro="" textlink="">
          <xdr:nvSpPr>
            <xdr:cNvPr id="1037" name="Object 13" hidden="1">
              <a:extLst>
                <a:ext uri="{63B3BB69-23CF-44E3-9099-C40C66FF867C}">
                  <a14:compatExt spid="_x0000_s1037"/>
                </a:ext>
                <a:ext uri="{FF2B5EF4-FFF2-40B4-BE49-F238E27FC236}">
                  <a16:creationId xmlns:a16="http://schemas.microsoft.com/office/drawing/2014/main" id="{00000000-0008-0000-0200-00000D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16</xdr:col>
          <xdr:colOff>57150</xdr:colOff>
          <xdr:row>6</xdr:row>
          <xdr:rowOff>133350</xdr:rowOff>
        </xdr:from>
        <xdr:to>
          <xdr:col>17</xdr:col>
          <xdr:colOff>390525</xdr:colOff>
          <xdr:row>6</xdr:row>
          <xdr:rowOff>819150</xdr:rowOff>
        </xdr:to>
        <xdr:sp macro="" textlink="">
          <xdr:nvSpPr>
            <xdr:cNvPr id="1038" name="Object 14" hidden="1">
              <a:extLst>
                <a:ext uri="{63B3BB69-23CF-44E3-9099-C40C66FF867C}">
                  <a14:compatExt spid="_x0000_s1038"/>
                </a:ext>
                <a:ext uri="{FF2B5EF4-FFF2-40B4-BE49-F238E27FC236}">
                  <a16:creationId xmlns:a16="http://schemas.microsoft.com/office/drawing/2014/main" id="{00000000-0008-0000-0200-00000E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25</xdr:col>
          <xdr:colOff>2314575</xdr:colOff>
          <xdr:row>6</xdr:row>
          <xdr:rowOff>76200</xdr:rowOff>
        </xdr:from>
        <xdr:to>
          <xdr:col>25</xdr:col>
          <xdr:colOff>3228975</xdr:colOff>
          <xdr:row>6</xdr:row>
          <xdr:rowOff>762000</xdr:rowOff>
        </xdr:to>
        <xdr:sp macro="" textlink="">
          <xdr:nvSpPr>
            <xdr:cNvPr id="1039" name="Object 15" hidden="1">
              <a:extLst>
                <a:ext uri="{63B3BB69-23CF-44E3-9099-C40C66FF867C}">
                  <a14:compatExt spid="_x0000_s1039"/>
                </a:ext>
                <a:ext uri="{FF2B5EF4-FFF2-40B4-BE49-F238E27FC236}">
                  <a16:creationId xmlns:a16="http://schemas.microsoft.com/office/drawing/2014/main" id="{00000000-0008-0000-0200-00000F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361950</xdr:colOff>
          <xdr:row>74</xdr:row>
          <xdr:rowOff>180975</xdr:rowOff>
        </xdr:from>
        <xdr:to>
          <xdr:col>12</xdr:col>
          <xdr:colOff>95250</xdr:colOff>
          <xdr:row>74</xdr:row>
          <xdr:rowOff>866775</xdr:rowOff>
        </xdr:to>
        <xdr:sp macro="" textlink="">
          <xdr:nvSpPr>
            <xdr:cNvPr id="1040" name="Object 16" hidden="1">
              <a:extLst>
                <a:ext uri="{63B3BB69-23CF-44E3-9099-C40C66FF867C}">
                  <a14:compatExt spid="_x0000_s1040"/>
                </a:ext>
                <a:ext uri="{FF2B5EF4-FFF2-40B4-BE49-F238E27FC236}">
                  <a16:creationId xmlns:a16="http://schemas.microsoft.com/office/drawing/2014/main" id="{00000000-0008-0000-0200-000010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25</xdr:col>
          <xdr:colOff>0</xdr:colOff>
          <xdr:row>15</xdr:row>
          <xdr:rowOff>0</xdr:rowOff>
        </xdr:from>
        <xdr:to>
          <xdr:col>25</xdr:col>
          <xdr:colOff>914400</xdr:colOff>
          <xdr:row>16</xdr:row>
          <xdr:rowOff>104775</xdr:rowOff>
        </xdr:to>
        <xdr:sp macro="" textlink="">
          <xdr:nvSpPr>
            <xdr:cNvPr id="1041" name="Object 17" hidden="1">
              <a:extLst>
                <a:ext uri="{63B3BB69-23CF-44E3-9099-C40C66FF867C}">
                  <a14:compatExt spid="_x0000_s1041"/>
                </a:ext>
                <a:ext uri="{FF2B5EF4-FFF2-40B4-BE49-F238E27FC236}">
                  <a16:creationId xmlns:a16="http://schemas.microsoft.com/office/drawing/2014/main" id="{00000000-0008-0000-0200-00001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24</xdr:col>
          <xdr:colOff>561975</xdr:colOff>
          <xdr:row>11</xdr:row>
          <xdr:rowOff>0</xdr:rowOff>
        </xdr:from>
        <xdr:to>
          <xdr:col>25</xdr:col>
          <xdr:colOff>1314450</xdr:colOff>
          <xdr:row>11</xdr:row>
          <xdr:rowOff>561975</xdr:rowOff>
        </xdr:to>
        <xdr:sp macro="" textlink="">
          <xdr:nvSpPr>
            <xdr:cNvPr id="1042" name="Object 18" hidden="1">
              <a:extLst>
                <a:ext uri="{63B3BB69-23CF-44E3-9099-C40C66FF867C}">
                  <a14:compatExt spid="_x0000_s1042"/>
                </a:ext>
                <a:ext uri="{FF2B5EF4-FFF2-40B4-BE49-F238E27FC236}">
                  <a16:creationId xmlns:a16="http://schemas.microsoft.com/office/drawing/2014/main" id="{00000000-0008-0000-0200-000012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16</xdr:col>
          <xdr:colOff>19050</xdr:colOff>
          <xdr:row>81</xdr:row>
          <xdr:rowOff>47625</xdr:rowOff>
        </xdr:from>
        <xdr:to>
          <xdr:col>16</xdr:col>
          <xdr:colOff>800100</xdr:colOff>
          <xdr:row>81</xdr:row>
          <xdr:rowOff>733425</xdr:rowOff>
        </xdr:to>
        <xdr:sp macro="" textlink="">
          <xdr:nvSpPr>
            <xdr:cNvPr id="1044" name="Object 20" hidden="1">
              <a:extLst>
                <a:ext uri="{63B3BB69-23CF-44E3-9099-C40C66FF867C}">
                  <a14:compatExt spid="_x0000_s1044"/>
                </a:ext>
                <a:ext uri="{FF2B5EF4-FFF2-40B4-BE49-F238E27FC236}">
                  <a16:creationId xmlns:a16="http://schemas.microsoft.com/office/drawing/2014/main" id="{B180F9A6-1B96-5144-E221-C9C77B3A61D2}"/>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7</xdr:col>
          <xdr:colOff>0</xdr:colOff>
          <xdr:row>4</xdr:row>
          <xdr:rowOff>0</xdr:rowOff>
        </xdr:from>
        <xdr:to>
          <xdr:col>8</xdr:col>
          <xdr:colOff>304800</xdr:colOff>
          <xdr:row>6</xdr:row>
          <xdr:rowOff>142875</xdr:rowOff>
        </xdr:to>
        <xdr:sp macro="" textlink="">
          <xdr:nvSpPr>
            <xdr:cNvPr id="3073" name="Object 1" hidden="1">
              <a:extLst>
                <a:ext uri="{63B3BB69-23CF-44E3-9099-C40C66FF867C}">
                  <a14:compatExt spid="_x0000_s3073"/>
                </a:ext>
                <a:ext uri="{FF2B5EF4-FFF2-40B4-BE49-F238E27FC236}">
                  <a16:creationId xmlns:a16="http://schemas.microsoft.com/office/drawing/2014/main" id="{00000000-0008-0000-0400-000001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200025</xdr:colOff>
          <xdr:row>19</xdr:row>
          <xdr:rowOff>66675</xdr:rowOff>
        </xdr:from>
        <xdr:to>
          <xdr:col>5</xdr:col>
          <xdr:colOff>1409700</xdr:colOff>
          <xdr:row>22</xdr:row>
          <xdr:rowOff>85725</xdr:rowOff>
        </xdr:to>
        <xdr:sp macro="" textlink="">
          <xdr:nvSpPr>
            <xdr:cNvPr id="3074" name="Object 2" hidden="1">
              <a:extLst>
                <a:ext uri="{63B3BB69-23CF-44E3-9099-C40C66FF867C}">
                  <a14:compatExt spid="_x0000_s3074"/>
                </a:ext>
                <a:ext uri="{FF2B5EF4-FFF2-40B4-BE49-F238E27FC236}">
                  <a16:creationId xmlns:a16="http://schemas.microsoft.com/office/drawing/2014/main" id="{00000000-0008-0000-0400-000002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38100</xdr:colOff>
          <xdr:row>18</xdr:row>
          <xdr:rowOff>66675</xdr:rowOff>
        </xdr:from>
        <xdr:to>
          <xdr:col>4</xdr:col>
          <xdr:colOff>57150</xdr:colOff>
          <xdr:row>23</xdr:row>
          <xdr:rowOff>142875</xdr:rowOff>
        </xdr:to>
        <xdr:sp macro="" textlink="">
          <xdr:nvSpPr>
            <xdr:cNvPr id="3076" name="Object 4" hidden="1">
              <a:extLst>
                <a:ext uri="{63B3BB69-23CF-44E3-9099-C40C66FF867C}">
                  <a14:compatExt spid="_x0000_s3076"/>
                </a:ext>
                <a:ext uri="{FF2B5EF4-FFF2-40B4-BE49-F238E27FC236}">
                  <a16:creationId xmlns:a16="http://schemas.microsoft.com/office/drawing/2014/main" id="{00000000-0008-0000-0400-000004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66675</xdr:colOff>
          <xdr:row>2</xdr:row>
          <xdr:rowOff>85725</xdr:rowOff>
        </xdr:from>
        <xdr:to>
          <xdr:col>6</xdr:col>
          <xdr:colOff>66675</xdr:colOff>
          <xdr:row>3</xdr:row>
          <xdr:rowOff>409575</xdr:rowOff>
        </xdr:to>
        <xdr:sp macro="" textlink="">
          <xdr:nvSpPr>
            <xdr:cNvPr id="10241" name="Object 1" hidden="1">
              <a:extLst>
                <a:ext uri="{63B3BB69-23CF-44E3-9099-C40C66FF867C}">
                  <a14:compatExt spid="_x0000_s10241"/>
                </a:ext>
                <a:ext uri="{FF2B5EF4-FFF2-40B4-BE49-F238E27FC236}">
                  <a16:creationId xmlns:a16="http://schemas.microsoft.com/office/drawing/2014/main" id="{00000000-0008-0000-0700-000001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180975</xdr:colOff>
          <xdr:row>2</xdr:row>
          <xdr:rowOff>104775</xdr:rowOff>
        </xdr:from>
        <xdr:to>
          <xdr:col>8</xdr:col>
          <xdr:colOff>180975</xdr:colOff>
          <xdr:row>3</xdr:row>
          <xdr:rowOff>428625</xdr:rowOff>
        </xdr:to>
        <xdr:sp macro="" textlink="">
          <xdr:nvSpPr>
            <xdr:cNvPr id="10242" name="Object 2" hidden="1">
              <a:extLst>
                <a:ext uri="{63B3BB69-23CF-44E3-9099-C40C66FF867C}">
                  <a14:compatExt spid="_x0000_s10242"/>
                </a:ext>
                <a:ext uri="{FF2B5EF4-FFF2-40B4-BE49-F238E27FC236}">
                  <a16:creationId xmlns:a16="http://schemas.microsoft.com/office/drawing/2014/main" id="{00000000-0008-0000-0700-000002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314325</xdr:colOff>
          <xdr:row>2</xdr:row>
          <xdr:rowOff>123825</xdr:rowOff>
        </xdr:from>
        <xdr:to>
          <xdr:col>10</xdr:col>
          <xdr:colOff>314325</xdr:colOff>
          <xdr:row>3</xdr:row>
          <xdr:rowOff>447675</xdr:rowOff>
        </xdr:to>
        <xdr:sp macro="" textlink="">
          <xdr:nvSpPr>
            <xdr:cNvPr id="10243" name="Object 3" hidden="1">
              <a:extLst>
                <a:ext uri="{63B3BB69-23CF-44E3-9099-C40C66FF867C}">
                  <a14:compatExt spid="_x0000_s10243"/>
                </a:ext>
                <a:ext uri="{FF2B5EF4-FFF2-40B4-BE49-F238E27FC236}">
                  <a16:creationId xmlns:a16="http://schemas.microsoft.com/office/drawing/2014/main" id="{00000000-0008-0000-0700-000003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371475</xdr:colOff>
          <xdr:row>2</xdr:row>
          <xdr:rowOff>104775</xdr:rowOff>
        </xdr:from>
        <xdr:to>
          <xdr:col>12</xdr:col>
          <xdr:colOff>371475</xdr:colOff>
          <xdr:row>3</xdr:row>
          <xdr:rowOff>428625</xdr:rowOff>
        </xdr:to>
        <xdr:sp macro="" textlink="">
          <xdr:nvSpPr>
            <xdr:cNvPr id="10244" name="Object 4" hidden="1">
              <a:extLst>
                <a:ext uri="{63B3BB69-23CF-44E3-9099-C40C66FF867C}">
                  <a14:compatExt spid="_x0000_s10244"/>
                </a:ext>
                <a:ext uri="{FF2B5EF4-FFF2-40B4-BE49-F238E27FC236}">
                  <a16:creationId xmlns:a16="http://schemas.microsoft.com/office/drawing/2014/main" id="{00000000-0008-0000-0700-000004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66675</xdr:colOff>
          <xdr:row>2</xdr:row>
          <xdr:rowOff>123825</xdr:rowOff>
        </xdr:from>
        <xdr:to>
          <xdr:col>15</xdr:col>
          <xdr:colOff>66675</xdr:colOff>
          <xdr:row>3</xdr:row>
          <xdr:rowOff>438150</xdr:rowOff>
        </xdr:to>
        <xdr:sp macro="" textlink="">
          <xdr:nvSpPr>
            <xdr:cNvPr id="10245" name="Object 5" hidden="1">
              <a:extLst>
                <a:ext uri="{63B3BB69-23CF-44E3-9099-C40C66FF867C}">
                  <a14:compatExt spid="_x0000_s10245"/>
                </a:ext>
                <a:ext uri="{FF2B5EF4-FFF2-40B4-BE49-F238E27FC236}">
                  <a16:creationId xmlns:a16="http://schemas.microsoft.com/office/drawing/2014/main" id="{00000000-0008-0000-0700-0000052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8</xdr:col>
          <xdr:colOff>295275</xdr:colOff>
          <xdr:row>5</xdr:row>
          <xdr:rowOff>161925</xdr:rowOff>
        </xdr:from>
        <xdr:to>
          <xdr:col>10</xdr:col>
          <xdr:colOff>485775</xdr:colOff>
          <xdr:row>5</xdr:row>
          <xdr:rowOff>1438275</xdr:rowOff>
        </xdr:to>
        <xdr:sp macro="" textlink="">
          <xdr:nvSpPr>
            <xdr:cNvPr id="2049" name="Object 1" hidden="1">
              <a:extLst>
                <a:ext uri="{63B3BB69-23CF-44E3-9099-C40C66FF867C}">
                  <a14:compatExt spid="_x0000_s2049"/>
                </a:ext>
                <a:ext uri="{FF2B5EF4-FFF2-40B4-BE49-F238E27FC236}">
                  <a16:creationId xmlns:a16="http://schemas.microsoft.com/office/drawing/2014/main" id="{00000000-0008-0000-0800-000001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Doncaster%20Substance%20Misuse\Reports\2010_09\Doncaster_Referral_20100910.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C:\IGP\Performance%20Reports\2013-2014%20Reports\Business%20Division%20Reports\DCIS\DCIS%202013%2014%20V2.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IGP\Performance%20Reports\2014-2015%20Reports\BSU%20Mental%20Health%20and%20Forensics\Business%20Division%20Reports\Older%20People%20MH%20Services\OPMH%20-%20North%20Lincs%20Performance%202014-15.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sers\vivien.obiagwu\AppData\Local\Temp\Temp1_OneDrive_2023-04-05.zip\MH%20APPENDICES%202023_24\S6B1%20Appendix%20DQIP%20Monitoring%20Template.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ctive Referral Details"/>
      <sheetName val="HepBStatus"/>
      <sheetName val="HepBVacc"/>
      <sheetName val="HepCStatus"/>
      <sheetName val="HepCTest"/>
      <sheetName val="HCA"/>
      <sheetName val="Discharges"/>
      <sheetName val="Referrals Summary"/>
      <sheetName val="Active_Referral_Details"/>
      <sheetName val="Referrals_Summary"/>
      <sheetName val="Active_Referral_Details1"/>
      <sheetName val="Referrals_Summary1"/>
      <sheetName val="DO NOT DELETE"/>
      <sheetName val="Guidance Notes"/>
      <sheetName val="DO_NOT_DELETE"/>
      <sheetName val="Guidance_Notes"/>
    </sheetNames>
    <sheetDataSet>
      <sheetData sheetId="0" refreshError="1"/>
      <sheetData sheetId="1" refreshError="1"/>
      <sheetData sheetId="2" refreshError="1"/>
      <sheetData sheetId="3" refreshError="1"/>
      <sheetData sheetId="4" refreshError="1"/>
      <sheetData sheetId="5" refreshError="1"/>
      <sheetData sheetId="6" refreshError="1"/>
      <sheetData sheetId="7">
        <row r="1">
          <cell r="D1">
            <v>40269</v>
          </cell>
          <cell r="F1">
            <v>40431</v>
          </cell>
        </row>
      </sheetData>
      <sheetData sheetId="8"/>
      <sheetData sheetId="9">
        <row r="1">
          <cell r="D1">
            <v>40269</v>
          </cell>
        </row>
      </sheetData>
      <sheetData sheetId="10"/>
      <sheetData sheetId="11">
        <row r="1">
          <cell r="D1">
            <v>40269</v>
          </cell>
        </row>
      </sheetData>
      <sheetData sheetId="12" refreshError="1"/>
      <sheetData sheetId="13" refreshError="1"/>
      <sheetData sheetId="14"/>
      <sheetData sheetId="15"/>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ront sheet"/>
      <sheetName val="DCIS Executive Summary"/>
      <sheetName val="DCIS KPI's - DCCG Adults AR"/>
      <sheetName val="DCIS DCCG Adults "/>
      <sheetName val="DCIS DCCG CYP&amp;F"/>
      <sheetName val="PHLA Adults-CYP&amp;F"/>
      <sheetName val="DCIS PHLA (Academic Yr)"/>
      <sheetName val="DCIS Com Board "/>
      <sheetName val="DCIS Info Dashboards"/>
      <sheetName val="DCIS Waiting Times"/>
      <sheetName val="DCIS Activity"/>
      <sheetName val="DCIS Experience &amp; Safety"/>
      <sheetName val="DCIS Workplan-SDIP"/>
      <sheetName val="Delays"/>
      <sheetName val="DCIS Data Quality"/>
      <sheetName val="front_sheet"/>
      <sheetName val="DCIS_Executive_Summary"/>
      <sheetName val="DCIS_KPI's_-_DCCG_Adults_AR"/>
      <sheetName val="DCIS_DCCG_Adults_"/>
      <sheetName val="DCIS_DCCG_CYP&amp;F"/>
      <sheetName val="PHLA_Adults-CYP&amp;F"/>
      <sheetName val="DCIS_PHLA_(Academic_Yr)"/>
      <sheetName val="DCIS_Com_Board_"/>
      <sheetName val="DCIS_Info_Dashboards"/>
      <sheetName val="DCIS_Waiting_Times"/>
      <sheetName val="DCIS_Activity"/>
      <sheetName val="DCIS_Experience_&amp;_Safety"/>
      <sheetName val="DCIS_Workplan-SDIP"/>
      <sheetName val="DCIS_Data_Quality"/>
      <sheetName val="front_sheet1"/>
      <sheetName val="DCIS_Executive_Summary1"/>
      <sheetName val="DCIS_KPI's_-_DCCG_Adults_AR1"/>
      <sheetName val="DCIS_DCCG_Adults_1"/>
      <sheetName val="DCIS_DCCG_CYP&amp;F1"/>
      <sheetName val="PHLA_Adults-CYP&amp;F1"/>
      <sheetName val="DCIS_PHLA_(Academic_Yr)1"/>
      <sheetName val="DCIS_Com_Board_1"/>
      <sheetName val="DCIS_Info_Dashboards1"/>
      <sheetName val="DCIS_Waiting_Times1"/>
      <sheetName val="DCIS_Activity1"/>
      <sheetName val="DCIS_Experience_&amp;_Safety1"/>
      <sheetName val="DCIS_Workplan-SDIP1"/>
      <sheetName val="DCIS_Data_Quality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1">
          <cell r="W1" t="str">
            <v>P</v>
          </cell>
        </row>
      </sheetData>
      <sheetData sheetId="9"/>
      <sheetData sheetId="10" refreshError="1"/>
      <sheetData sheetId="11" refreshError="1"/>
      <sheetData sheetId="12" refreshError="1"/>
      <sheetData sheetId="13" refreshError="1"/>
      <sheetData sheetId="14" refreshError="1"/>
      <sheetData sheetId="15"/>
      <sheetData sheetId="16"/>
      <sheetData sheetId="17"/>
      <sheetData sheetId="18"/>
      <sheetData sheetId="19"/>
      <sheetData sheetId="20"/>
      <sheetData sheetId="21"/>
      <sheetData sheetId="22"/>
      <sheetData sheetId="23">
        <row r="1">
          <cell r="W1" t="str">
            <v>P</v>
          </cell>
        </row>
      </sheetData>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row r="1">
          <cell r="W1" t="str">
            <v>P</v>
          </cell>
        </row>
      </sheetData>
      <sheetData sheetId="38"/>
      <sheetData sheetId="39"/>
      <sheetData sheetId="40"/>
      <sheetData sheetId="41"/>
      <sheetData sheetId="42"/>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ront sheet"/>
      <sheetName val="OPMHS KPIs"/>
      <sheetName val="OPMHS Waiting Times"/>
      <sheetName val="OPMHS Activity"/>
      <sheetName val="OPMHS DTOC Monitoring"/>
      <sheetName val="DQIP MHMDS"/>
      <sheetName val="Sheet1"/>
      <sheetName val="DCIS Dashboard Adult"/>
      <sheetName val="KPI Return by Service"/>
    </sheetNames>
    <sheetDataSet>
      <sheetData sheetId="0"/>
      <sheetData sheetId="1"/>
      <sheetData sheetId="2">
        <row r="3">
          <cell r="D3" t="str">
            <v>18 Week Target</v>
          </cell>
        </row>
      </sheetData>
      <sheetData sheetId="3"/>
      <sheetData sheetId="4">
        <row r="4">
          <cell r="O4" t="str">
            <v>Y</v>
          </cell>
        </row>
        <row r="5">
          <cell r="O5" t="str">
            <v>N</v>
          </cell>
        </row>
      </sheetData>
      <sheetData sheetId="5" refreshError="1"/>
      <sheetData sheetId="6" refreshError="1"/>
      <sheetData sheetId="7" refreshError="1"/>
      <sheetData sheetId="8"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a quality improvement plan"/>
      <sheetName val="DQIP monitoring sheet"/>
      <sheetName val="KPI Return by Service"/>
    </sheetNames>
    <sheetDataSet>
      <sheetData sheetId="0">
        <row r="5">
          <cell r="B5" t="str">
            <v>Data quality indicator</v>
          </cell>
          <cell r="E5" t="str">
            <v>Milestone Date</v>
          </cell>
        </row>
      </sheetData>
      <sheetData sheetId="1"/>
      <sheetData sheetId="2"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8" Type="http://schemas.openxmlformats.org/officeDocument/2006/relationships/package" Target="../embeddings/Microsoft_Excel_Worksheet.xlsx"/><Relationship Id="rId13" Type="http://schemas.openxmlformats.org/officeDocument/2006/relationships/image" Target="../media/image5.emf"/><Relationship Id="rId18" Type="http://schemas.openxmlformats.org/officeDocument/2006/relationships/oleObject" Target="../embeddings/oleObject4.bin"/><Relationship Id="rId26" Type="http://schemas.openxmlformats.org/officeDocument/2006/relationships/image" Target="../media/image11.emf"/><Relationship Id="rId3" Type="http://schemas.openxmlformats.org/officeDocument/2006/relationships/vmlDrawing" Target="../drawings/vmlDrawing1.vml"/><Relationship Id="rId21" Type="http://schemas.openxmlformats.org/officeDocument/2006/relationships/oleObject" Target="../embeddings/oleObject6.bin"/><Relationship Id="rId7" Type="http://schemas.openxmlformats.org/officeDocument/2006/relationships/image" Target="../media/image2.emf"/><Relationship Id="rId12" Type="http://schemas.openxmlformats.org/officeDocument/2006/relationships/oleObject" Target="../embeddings/oleObject2.bin"/><Relationship Id="rId17" Type="http://schemas.openxmlformats.org/officeDocument/2006/relationships/image" Target="../media/image7.emf"/><Relationship Id="rId25" Type="http://schemas.openxmlformats.org/officeDocument/2006/relationships/oleObject" Target="../embeddings/oleObject7.bin"/><Relationship Id="rId2" Type="http://schemas.openxmlformats.org/officeDocument/2006/relationships/drawing" Target="../drawings/drawing1.xml"/><Relationship Id="rId16" Type="http://schemas.openxmlformats.org/officeDocument/2006/relationships/package" Target="../embeddings/Microsoft_Excel_Worksheet1.xlsx"/><Relationship Id="rId20" Type="http://schemas.openxmlformats.org/officeDocument/2006/relationships/image" Target="../media/image8.emf"/><Relationship Id="rId29" Type="http://schemas.openxmlformats.org/officeDocument/2006/relationships/package" Target="../embeddings/Microsoft_Word_Document3.docx"/><Relationship Id="rId1" Type="http://schemas.openxmlformats.org/officeDocument/2006/relationships/printerSettings" Target="../printerSettings/printerSettings3.bin"/><Relationship Id="rId6" Type="http://schemas.openxmlformats.org/officeDocument/2006/relationships/oleObject" Target="../embeddings/oleObject1.bin"/><Relationship Id="rId11" Type="http://schemas.openxmlformats.org/officeDocument/2006/relationships/image" Target="../media/image4.emf"/><Relationship Id="rId24" Type="http://schemas.openxmlformats.org/officeDocument/2006/relationships/image" Target="../media/image10.emf"/><Relationship Id="rId32" Type="http://schemas.openxmlformats.org/officeDocument/2006/relationships/image" Target="../media/image14.emf"/><Relationship Id="rId5" Type="http://schemas.openxmlformats.org/officeDocument/2006/relationships/image" Target="../media/image1.emf"/><Relationship Id="rId15" Type="http://schemas.openxmlformats.org/officeDocument/2006/relationships/image" Target="../media/image6.emf"/><Relationship Id="rId23" Type="http://schemas.openxmlformats.org/officeDocument/2006/relationships/oleObject" Target="../embeddings/Microsoft_Word_97_-_2003_Document1.doc"/><Relationship Id="rId28" Type="http://schemas.openxmlformats.org/officeDocument/2006/relationships/image" Target="../media/image12.emf"/><Relationship Id="rId10" Type="http://schemas.openxmlformats.org/officeDocument/2006/relationships/package" Target="../embeddings/Microsoft_Word_Document.docx"/><Relationship Id="rId19" Type="http://schemas.openxmlformats.org/officeDocument/2006/relationships/oleObject" Target="../embeddings/oleObject5.bin"/><Relationship Id="rId31" Type="http://schemas.openxmlformats.org/officeDocument/2006/relationships/package" Target="../embeddings/Microsoft_Word_Document4.docx"/><Relationship Id="rId4" Type="http://schemas.openxmlformats.org/officeDocument/2006/relationships/oleObject" Target="../embeddings/Microsoft_Word_97_-_2003_Document.doc"/><Relationship Id="rId9" Type="http://schemas.openxmlformats.org/officeDocument/2006/relationships/image" Target="../media/image3.emf"/><Relationship Id="rId14" Type="http://schemas.openxmlformats.org/officeDocument/2006/relationships/oleObject" Target="../embeddings/oleObject3.bin"/><Relationship Id="rId22" Type="http://schemas.openxmlformats.org/officeDocument/2006/relationships/image" Target="../media/image9.emf"/><Relationship Id="rId27" Type="http://schemas.openxmlformats.org/officeDocument/2006/relationships/package" Target="../embeddings/Microsoft_Word_Document2.docx"/><Relationship Id="rId30" Type="http://schemas.openxmlformats.org/officeDocument/2006/relationships/image" Target="../media/image13.emf"/></Relationships>
</file>

<file path=xl/worksheets/_rels/sheet5.xml.rels><?xml version="1.0" encoding="UTF-8" standalone="yes"?>
<Relationships xmlns="http://schemas.openxmlformats.org/package/2006/relationships"><Relationship Id="rId8" Type="http://schemas.openxmlformats.org/officeDocument/2006/relationships/oleObject" Target="../embeddings/oleObject9.bin"/><Relationship Id="rId3" Type="http://schemas.openxmlformats.org/officeDocument/2006/relationships/vmlDrawing" Target="../drawings/vmlDrawing2.vml"/><Relationship Id="rId7" Type="http://schemas.openxmlformats.org/officeDocument/2006/relationships/image" Target="../media/image18.emf"/><Relationship Id="rId2" Type="http://schemas.openxmlformats.org/officeDocument/2006/relationships/drawing" Target="../drawings/drawing2.xml"/><Relationship Id="rId1" Type="http://schemas.openxmlformats.org/officeDocument/2006/relationships/printerSettings" Target="../printerSettings/printerSettings4.bin"/><Relationship Id="rId6" Type="http://schemas.openxmlformats.org/officeDocument/2006/relationships/oleObject" Target="../embeddings/oleObject8.bin"/><Relationship Id="rId5" Type="http://schemas.openxmlformats.org/officeDocument/2006/relationships/image" Target="../media/image17.emf"/><Relationship Id="rId4" Type="http://schemas.openxmlformats.org/officeDocument/2006/relationships/package" Target="../embeddings/Microsoft_Word_Document5.docx"/><Relationship Id="rId9" Type="http://schemas.openxmlformats.org/officeDocument/2006/relationships/image" Target="../media/image19.emf"/></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8.xml.rels><?xml version="1.0" encoding="UTF-8" standalone="yes"?>
<Relationships xmlns="http://schemas.openxmlformats.org/package/2006/relationships"><Relationship Id="rId8" Type="http://schemas.openxmlformats.org/officeDocument/2006/relationships/image" Target="../media/image22.emf"/><Relationship Id="rId3" Type="http://schemas.openxmlformats.org/officeDocument/2006/relationships/package" Target="../embeddings/Microsoft_Excel_Macro-Enabled_Worksheet.xlsm"/><Relationship Id="rId7" Type="http://schemas.openxmlformats.org/officeDocument/2006/relationships/package" Target="../embeddings/Microsoft_Excel_Macro-Enabled_Worksheet7.xlsm"/><Relationship Id="rId12" Type="http://schemas.openxmlformats.org/officeDocument/2006/relationships/image" Target="../media/image24.emf"/><Relationship Id="rId2" Type="http://schemas.openxmlformats.org/officeDocument/2006/relationships/vmlDrawing" Target="../drawings/vmlDrawing3.vml"/><Relationship Id="rId1" Type="http://schemas.openxmlformats.org/officeDocument/2006/relationships/drawing" Target="../drawings/drawing3.xml"/><Relationship Id="rId6" Type="http://schemas.openxmlformats.org/officeDocument/2006/relationships/image" Target="../media/image21.emf"/><Relationship Id="rId11" Type="http://schemas.openxmlformats.org/officeDocument/2006/relationships/package" Target="../embeddings/Microsoft_Excel_Worksheet9.xlsx"/><Relationship Id="rId5" Type="http://schemas.openxmlformats.org/officeDocument/2006/relationships/package" Target="../embeddings/Microsoft_Excel_Macro-Enabled_Worksheet6.xlsm"/><Relationship Id="rId10" Type="http://schemas.openxmlformats.org/officeDocument/2006/relationships/image" Target="../media/image23.emf"/><Relationship Id="rId4" Type="http://schemas.openxmlformats.org/officeDocument/2006/relationships/image" Target="../media/image20.emf"/><Relationship Id="rId9" Type="http://schemas.openxmlformats.org/officeDocument/2006/relationships/package" Target="../embeddings/Microsoft_Excel_Worksheet8.xlsx"/></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4.xml"/><Relationship Id="rId1" Type="http://schemas.openxmlformats.org/officeDocument/2006/relationships/printerSettings" Target="../printerSettings/printerSettings6.bin"/><Relationship Id="rId5" Type="http://schemas.openxmlformats.org/officeDocument/2006/relationships/image" Target="../media/image25.emf"/><Relationship Id="rId4" Type="http://schemas.openxmlformats.org/officeDocument/2006/relationships/package" Target="../embeddings/Microsoft_Word_Document10.docx"/></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theme="7" tint="-0.249977111117893"/>
  </sheetPr>
  <dimension ref="A1:K20"/>
  <sheetViews>
    <sheetView showGridLines="0" zoomScale="90" zoomScaleNormal="90" workbookViewId="0">
      <pane xSplit="2" topLeftCell="C1" activePane="topRight" state="frozen"/>
      <selection pane="topRight" activeCell="B22" sqref="B22"/>
    </sheetView>
  </sheetViews>
  <sheetFormatPr defaultColWidth="9.140625" defaultRowHeight="15" x14ac:dyDescent="0.25"/>
  <cols>
    <col min="1" max="1" width="12.140625" customWidth="1"/>
    <col min="2" max="2" width="59.85546875" customWidth="1"/>
    <col min="3" max="3" width="3.85546875" customWidth="1"/>
    <col min="4" max="4" width="8.5703125" customWidth="1"/>
    <col min="5" max="10" width="21.85546875" customWidth="1"/>
  </cols>
  <sheetData>
    <row r="1" spans="1:11" ht="19.5" thickBot="1" x14ac:dyDescent="0.35">
      <c r="E1" s="143" t="s">
        <v>537</v>
      </c>
    </row>
    <row r="2" spans="1:11" ht="90.6" customHeight="1" thickBot="1" x14ac:dyDescent="0.3">
      <c r="A2" s="180" t="s">
        <v>0</v>
      </c>
      <c r="B2" s="181" t="s">
        <v>536</v>
      </c>
      <c r="E2" s="610" t="s">
        <v>1</v>
      </c>
      <c r="F2" s="611"/>
      <c r="G2" s="250" t="s">
        <v>2</v>
      </c>
      <c r="H2" s="251" t="s">
        <v>3</v>
      </c>
      <c r="I2" s="142" t="s">
        <v>4</v>
      </c>
      <c r="J2" s="141" t="s">
        <v>5</v>
      </c>
    </row>
    <row r="3" spans="1:11" ht="30" x14ac:dyDescent="0.25">
      <c r="A3" s="182" t="s">
        <v>6</v>
      </c>
      <c r="B3" s="183" t="s">
        <v>7</v>
      </c>
      <c r="E3" s="140"/>
      <c r="F3" s="140"/>
      <c r="G3" s="140"/>
      <c r="H3" s="139" t="s">
        <v>8</v>
      </c>
      <c r="I3" s="139" t="s">
        <v>9</v>
      </c>
      <c r="J3" s="139" t="s">
        <v>8</v>
      </c>
    </row>
    <row r="4" spans="1:11" x14ac:dyDescent="0.25">
      <c r="A4" s="184" t="s">
        <v>10</v>
      </c>
      <c r="B4" s="568">
        <v>45474</v>
      </c>
      <c r="E4" s="138">
        <v>1</v>
      </c>
      <c r="F4" s="137" t="s">
        <v>532</v>
      </c>
      <c r="G4" s="137">
        <v>45474</v>
      </c>
      <c r="H4" s="136">
        <v>45499</v>
      </c>
      <c r="I4" s="136">
        <v>45513</v>
      </c>
      <c r="J4" s="136">
        <v>45520</v>
      </c>
      <c r="K4" s="135"/>
    </row>
    <row r="5" spans="1:11" x14ac:dyDescent="0.25">
      <c r="A5" s="185" t="s">
        <v>11</v>
      </c>
      <c r="B5" s="186" t="s">
        <v>12</v>
      </c>
      <c r="E5" s="138">
        <v>2</v>
      </c>
      <c r="F5" s="137" t="s">
        <v>533</v>
      </c>
      <c r="G5" s="137">
        <v>45566</v>
      </c>
      <c r="H5" s="136">
        <v>45590</v>
      </c>
      <c r="I5" s="136">
        <v>45604</v>
      </c>
      <c r="J5" s="136">
        <v>45611</v>
      </c>
      <c r="K5" s="135"/>
    </row>
    <row r="6" spans="1:11" x14ac:dyDescent="0.25">
      <c r="A6" s="187" t="s">
        <v>13</v>
      </c>
      <c r="B6" s="186"/>
      <c r="E6" s="138">
        <v>3</v>
      </c>
      <c r="F6" s="137" t="s">
        <v>534</v>
      </c>
      <c r="G6" s="137">
        <v>45658</v>
      </c>
      <c r="H6" s="136">
        <v>45681</v>
      </c>
      <c r="I6" s="136">
        <v>45695</v>
      </c>
      <c r="J6" s="136">
        <v>45702</v>
      </c>
      <c r="K6" s="135"/>
    </row>
    <row r="7" spans="1:11" ht="15.75" thickBot="1" x14ac:dyDescent="0.3">
      <c r="A7" s="188" t="s">
        <v>14</v>
      </c>
      <c r="B7" s="189"/>
      <c r="E7" s="138">
        <v>4</v>
      </c>
      <c r="F7" s="137" t="s">
        <v>535</v>
      </c>
      <c r="G7" s="137">
        <v>45748</v>
      </c>
      <c r="H7" s="136">
        <v>45772</v>
      </c>
      <c r="I7" s="136">
        <v>45786</v>
      </c>
      <c r="J7" s="136">
        <v>45793</v>
      </c>
      <c r="K7" s="135"/>
    </row>
    <row r="8" spans="1:11" ht="15.75" thickBot="1" x14ac:dyDescent="0.3">
      <c r="K8" s="135"/>
    </row>
    <row r="9" spans="1:11" ht="21.75" thickBot="1" x14ac:dyDescent="0.4">
      <c r="A9" s="178" t="s">
        <v>15</v>
      </c>
      <c r="B9" s="179" t="s">
        <v>16</v>
      </c>
      <c r="E9" t="s">
        <v>17</v>
      </c>
      <c r="K9" s="135"/>
    </row>
    <row r="10" spans="1:11" x14ac:dyDescent="0.25">
      <c r="A10" s="195">
        <v>1</v>
      </c>
      <c r="B10" s="196" t="s">
        <v>18</v>
      </c>
      <c r="E10" t="s">
        <v>19</v>
      </c>
      <c r="K10" s="135"/>
    </row>
    <row r="11" spans="1:11" x14ac:dyDescent="0.25">
      <c r="A11" s="194">
        <v>2</v>
      </c>
      <c r="B11" s="193" t="s">
        <v>20</v>
      </c>
      <c r="F11" s="135"/>
      <c r="G11" s="135"/>
      <c r="K11" s="135"/>
    </row>
    <row r="12" spans="1:11" x14ac:dyDescent="0.25">
      <c r="A12" s="194">
        <v>3</v>
      </c>
      <c r="B12" s="193" t="s">
        <v>21</v>
      </c>
      <c r="K12" s="135"/>
    </row>
    <row r="13" spans="1:11" x14ac:dyDescent="0.25">
      <c r="A13" s="194">
        <v>4</v>
      </c>
      <c r="B13" s="193" t="s">
        <v>22</v>
      </c>
    </row>
    <row r="14" spans="1:11" x14ac:dyDescent="0.25">
      <c r="A14" s="194">
        <v>5</v>
      </c>
      <c r="B14" s="193" t="s">
        <v>23</v>
      </c>
    </row>
    <row r="15" spans="1:11" x14ac:dyDescent="0.25">
      <c r="A15" s="194">
        <v>6</v>
      </c>
      <c r="B15" s="193" t="s">
        <v>24</v>
      </c>
      <c r="E15" s="609"/>
      <c r="F15" s="609"/>
    </row>
    <row r="16" spans="1:11" ht="15.75" thickBot="1" x14ac:dyDescent="0.3">
      <c r="A16" s="194">
        <v>7</v>
      </c>
      <c r="B16" s="202" t="s">
        <v>25</v>
      </c>
      <c r="E16" s="190"/>
      <c r="F16" s="190"/>
    </row>
    <row r="17" spans="1:6" ht="15.75" thickBot="1" x14ac:dyDescent="0.3">
      <c r="A17" s="194">
        <v>8</v>
      </c>
      <c r="B17" s="202" t="s">
        <v>26</v>
      </c>
      <c r="E17" s="190"/>
      <c r="F17" s="190"/>
    </row>
    <row r="18" spans="1:6" x14ac:dyDescent="0.25">
      <c r="F18" s="164"/>
    </row>
    <row r="19" spans="1:6" x14ac:dyDescent="0.25">
      <c r="F19" s="164"/>
    </row>
    <row r="20" spans="1:6" x14ac:dyDescent="0.25">
      <c r="F20" s="164"/>
    </row>
  </sheetData>
  <mergeCells count="2">
    <mergeCell ref="E15:F15"/>
    <mergeCell ref="E2:F2"/>
  </mergeCells>
  <hyperlinks>
    <hyperlink ref="B12" location="'Complaints &amp; Compliments'!A1" display="Complaints &amp; Compliments"/>
    <hyperlink ref="B15" location="'Safer Staffing'!A1" display="Safer Staffing"/>
    <hyperlink ref="B17" location="'DQIPs Monitoring Sheet'!A1" display="DQIPs Monitoring Sheet"/>
    <hyperlink ref="B13" location="'S6A14 - Incidents'!A1" display="S6A14 - Incidents"/>
    <hyperlink ref="B10" location="' Guidance '!A1" display="Guidance"/>
    <hyperlink ref="B11" location="S6A11_Contract_Reporting!A1" display="S6A11 - Contract Reporting (A)"/>
    <hyperlink ref="B14" location="'National Screening'!A1" display="National Screening"/>
    <hyperlink ref="B16" location="'Safer Staffing Report'!A1" display="Staff Audit"/>
  </hyperlinks>
  <pageMargins left="0.7" right="0.7" top="0.75" bottom="0.75" header="0.3" footer="0.3"/>
  <pageSetup paperSize="9" orientation="portrait" horizontalDpi="1200" verticalDpi="1200"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2:N505"/>
  <sheetViews>
    <sheetView showGridLines="0" topLeftCell="B1" zoomScale="70" zoomScaleNormal="70" workbookViewId="0">
      <selection activeCell="C135" sqref="C135"/>
    </sheetView>
  </sheetViews>
  <sheetFormatPr defaultColWidth="9.140625" defaultRowHeight="15" x14ac:dyDescent="0.25"/>
  <cols>
    <col min="1" max="1" width="46.5703125" style="160" customWidth="1"/>
    <col min="2" max="2" width="114.140625" style="99" customWidth="1"/>
    <col min="3" max="3" width="125.42578125" style="160" customWidth="1"/>
    <col min="4" max="4" width="36.85546875" style="160" customWidth="1"/>
    <col min="5" max="5" width="31.85546875" style="160" bestFit="1" customWidth="1"/>
    <col min="6" max="6" width="32.140625" customWidth="1"/>
    <col min="7" max="7" width="31" customWidth="1"/>
    <col min="8" max="8" width="23.85546875" customWidth="1"/>
    <col min="9" max="9" width="23" customWidth="1"/>
  </cols>
  <sheetData>
    <row r="2" spans="1:14" ht="16.5" thickBot="1" x14ac:dyDescent="0.3">
      <c r="A2" s="101"/>
      <c r="B2" s="169"/>
      <c r="C2" s="102"/>
      <c r="D2" s="102"/>
      <c r="E2" s="158"/>
      <c r="F2" s="100"/>
      <c r="G2" s="100"/>
      <c r="H2" s="100"/>
      <c r="I2" s="100"/>
      <c r="J2" s="100"/>
      <c r="K2" s="100"/>
      <c r="L2" s="100"/>
      <c r="M2" s="100"/>
      <c r="N2" s="100"/>
    </row>
    <row r="3" spans="1:14" ht="40.5" customHeight="1" thickBot="1" x14ac:dyDescent="0.3">
      <c r="A3" s="615" t="s">
        <v>27</v>
      </c>
      <c r="B3" s="616"/>
      <c r="C3" s="159"/>
      <c r="D3" s="13"/>
      <c r="E3"/>
    </row>
    <row r="4" spans="1:14" ht="18.75" x14ac:dyDescent="0.3">
      <c r="A4" s="166"/>
      <c r="B4" s="103"/>
      <c r="C4" s="159"/>
      <c r="D4" s="159"/>
      <c r="E4" s="159"/>
      <c r="F4" s="13"/>
    </row>
    <row r="5" spans="1:14" ht="19.5" thickBot="1" x14ac:dyDescent="0.35">
      <c r="A5" s="166"/>
      <c r="B5" s="103"/>
      <c r="C5" s="159"/>
      <c r="D5" s="159"/>
      <c r="E5" s="159"/>
      <c r="F5" s="13"/>
    </row>
    <row r="6" spans="1:14" ht="57" customHeight="1" thickBot="1" x14ac:dyDescent="0.3">
      <c r="A6" s="623" t="s">
        <v>28</v>
      </c>
      <c r="B6" s="624"/>
      <c r="C6"/>
      <c r="D6"/>
      <c r="E6"/>
    </row>
    <row r="7" spans="1:14" ht="20.45" customHeight="1" x14ac:dyDescent="0.25">
      <c r="A7" s="167"/>
    </row>
    <row r="8" spans="1:14" ht="27" customHeight="1" thickBot="1" x14ac:dyDescent="0.3">
      <c r="A8" s="101"/>
      <c r="B8" s="169"/>
      <c r="C8" s="102"/>
      <c r="D8" s="102"/>
      <c r="E8" s="158"/>
      <c r="F8" s="100"/>
      <c r="G8" s="100"/>
      <c r="H8" s="100"/>
      <c r="I8" s="100"/>
      <c r="J8" s="100"/>
      <c r="K8" s="100"/>
      <c r="L8" s="100"/>
      <c r="M8" s="100"/>
      <c r="N8" s="100"/>
    </row>
    <row r="9" spans="1:14" ht="51.95" customHeight="1" thickBot="1" x14ac:dyDescent="0.3">
      <c r="A9" s="617" t="s">
        <v>29</v>
      </c>
      <c r="B9" s="618"/>
      <c r="C9" s="159"/>
      <c r="D9" s="13"/>
      <c r="E9"/>
    </row>
    <row r="10" spans="1:14" ht="14.45" customHeight="1" thickBot="1" x14ac:dyDescent="0.35">
      <c r="A10" s="166"/>
      <c r="B10" s="103"/>
      <c r="C10" s="104"/>
      <c r="D10" s="161"/>
      <c r="E10" s="161"/>
    </row>
    <row r="11" spans="1:14" ht="21.75" thickBot="1" x14ac:dyDescent="0.35">
      <c r="A11" s="271" t="s">
        <v>30</v>
      </c>
      <c r="B11" s="272"/>
      <c r="C11" s="104"/>
      <c r="D11" s="161"/>
      <c r="E11" s="161"/>
    </row>
    <row r="12" spans="1:14" ht="21.75" thickBot="1" x14ac:dyDescent="0.3">
      <c r="A12" s="273" t="s">
        <v>31</v>
      </c>
      <c r="B12" s="274" t="s">
        <v>32</v>
      </c>
      <c r="C12" s="170"/>
      <c r="D12" s="171"/>
      <c r="E12" s="161"/>
    </row>
    <row r="13" spans="1:14" ht="14.45" customHeight="1" x14ac:dyDescent="0.25">
      <c r="A13" s="515" t="s">
        <v>33</v>
      </c>
      <c r="B13" s="518" t="s">
        <v>34</v>
      </c>
      <c r="C13" s="13"/>
      <c r="D13"/>
      <c r="E13"/>
    </row>
    <row r="14" spans="1:14" ht="14.45" customHeight="1" x14ac:dyDescent="0.25">
      <c r="A14" s="516" t="s">
        <v>35</v>
      </c>
      <c r="B14" s="519" t="s">
        <v>36</v>
      </c>
      <c r="C14" s="13"/>
      <c r="D14"/>
      <c r="E14"/>
    </row>
    <row r="15" spans="1:14" ht="15" customHeight="1" x14ac:dyDescent="0.25">
      <c r="A15" s="516" t="s">
        <v>37</v>
      </c>
      <c r="B15" s="519" t="s">
        <v>38</v>
      </c>
      <c r="C15" s="13"/>
      <c r="D15"/>
      <c r="E15"/>
    </row>
    <row r="16" spans="1:14" ht="15.75" x14ac:dyDescent="0.25">
      <c r="A16" s="516" t="s">
        <v>39</v>
      </c>
      <c r="B16" s="519" t="s">
        <v>40</v>
      </c>
      <c r="C16" s="13"/>
      <c r="D16"/>
      <c r="E16"/>
    </row>
    <row r="17" spans="1:5" ht="15.75" x14ac:dyDescent="0.25">
      <c r="A17" s="516" t="s">
        <v>41</v>
      </c>
      <c r="B17" s="519" t="s">
        <v>42</v>
      </c>
      <c r="C17" s="13"/>
      <c r="D17"/>
      <c r="E17"/>
    </row>
    <row r="18" spans="1:5" ht="15.75" x14ac:dyDescent="0.25">
      <c r="A18" s="516" t="s">
        <v>43</v>
      </c>
      <c r="B18" s="519" t="s">
        <v>44</v>
      </c>
      <c r="C18" s="13"/>
      <c r="D18"/>
      <c r="E18"/>
    </row>
    <row r="19" spans="1:5" ht="15.75" x14ac:dyDescent="0.25">
      <c r="A19" s="516" t="s">
        <v>45</v>
      </c>
      <c r="B19" s="519" t="s">
        <v>46</v>
      </c>
      <c r="C19" s="13"/>
      <c r="D19"/>
      <c r="E19"/>
    </row>
    <row r="20" spans="1:5" ht="14.45" customHeight="1" x14ac:dyDescent="0.25">
      <c r="A20" s="516" t="s">
        <v>47</v>
      </c>
      <c r="B20" s="519" t="s">
        <v>48</v>
      </c>
      <c r="C20" s="13"/>
      <c r="D20"/>
      <c r="E20"/>
    </row>
    <row r="21" spans="1:5" ht="16.5" thickBot="1" x14ac:dyDescent="0.3">
      <c r="A21" s="517" t="s">
        <v>49</v>
      </c>
      <c r="B21" s="520" t="s">
        <v>49</v>
      </c>
      <c r="C21" s="13"/>
      <c r="D21"/>
      <c r="E21"/>
    </row>
    <row r="22" spans="1:5" x14ac:dyDescent="0.25">
      <c r="C22" s="13"/>
      <c r="D22"/>
      <c r="E22"/>
    </row>
    <row r="23" spans="1:5" x14ac:dyDescent="0.25">
      <c r="C23" s="13"/>
      <c r="D23"/>
      <c r="E23"/>
    </row>
    <row r="24" spans="1:5" x14ac:dyDescent="0.25">
      <c r="C24" s="13"/>
      <c r="D24"/>
      <c r="E24"/>
    </row>
    <row r="25" spans="1:5" x14ac:dyDescent="0.25">
      <c r="C25" s="13"/>
      <c r="D25"/>
      <c r="E25"/>
    </row>
    <row r="26" spans="1:5" ht="15.75" thickBot="1" x14ac:dyDescent="0.3">
      <c r="C26" s="13"/>
      <c r="D26"/>
      <c r="E26"/>
    </row>
    <row r="27" spans="1:5" ht="29.1" customHeight="1" thickBot="1" x14ac:dyDescent="0.3">
      <c r="A27" s="628" t="s">
        <v>50</v>
      </c>
      <c r="B27" s="629"/>
      <c r="C27" s="13"/>
      <c r="D27"/>
      <c r="E27"/>
    </row>
    <row r="28" spans="1:5" ht="16.5" thickBot="1" x14ac:dyDescent="0.3">
      <c r="A28" s="521" t="s">
        <v>51</v>
      </c>
      <c r="B28" s="521" t="s">
        <v>52</v>
      </c>
      <c r="C28" s="13"/>
      <c r="D28"/>
      <c r="E28"/>
    </row>
    <row r="29" spans="1:5" ht="15.75" x14ac:dyDescent="0.25">
      <c r="A29" s="522" t="s">
        <v>53</v>
      </c>
      <c r="B29" s="522" t="s">
        <v>54</v>
      </c>
      <c r="C29" s="13"/>
      <c r="D29"/>
      <c r="E29"/>
    </row>
    <row r="30" spans="1:5" ht="15.75" x14ac:dyDescent="0.25">
      <c r="A30" s="523" t="s">
        <v>55</v>
      </c>
      <c r="B30" s="523" t="s">
        <v>53</v>
      </c>
      <c r="C30" s="13"/>
      <c r="D30"/>
      <c r="E30"/>
    </row>
    <row r="31" spans="1:5" ht="15.75" x14ac:dyDescent="0.25">
      <c r="A31" s="523" t="s">
        <v>56</v>
      </c>
      <c r="B31" s="523" t="s">
        <v>57</v>
      </c>
      <c r="C31" s="13"/>
      <c r="D31"/>
      <c r="E31"/>
    </row>
    <row r="32" spans="1:5" ht="15.75" x14ac:dyDescent="0.25">
      <c r="A32" s="523" t="s">
        <v>58</v>
      </c>
      <c r="B32" s="523" t="s">
        <v>55</v>
      </c>
      <c r="C32" s="13"/>
      <c r="D32"/>
      <c r="E32"/>
    </row>
    <row r="33" spans="1:5" ht="15.75" x14ac:dyDescent="0.25">
      <c r="A33" s="523" t="s">
        <v>59</v>
      </c>
      <c r="B33" s="523" t="s">
        <v>60</v>
      </c>
      <c r="C33" s="13"/>
      <c r="D33"/>
      <c r="E33"/>
    </row>
    <row r="34" spans="1:5" ht="16.5" thickBot="1" x14ac:dyDescent="0.3">
      <c r="A34" s="524" t="s">
        <v>61</v>
      </c>
      <c r="B34" s="523" t="s">
        <v>62</v>
      </c>
      <c r="C34" s="13"/>
      <c r="D34"/>
      <c r="E34"/>
    </row>
    <row r="35" spans="1:5" ht="16.5" thickBot="1" x14ac:dyDescent="0.3">
      <c r="A35" s="525"/>
      <c r="B35" s="524" t="s">
        <v>63</v>
      </c>
      <c r="C35" s="13"/>
      <c r="D35"/>
      <c r="E35"/>
    </row>
    <row r="36" spans="1:5" x14ac:dyDescent="0.25">
      <c r="B36" s="447"/>
      <c r="C36" s="13"/>
      <c r="D36"/>
      <c r="E36"/>
    </row>
    <row r="37" spans="1:5" x14ac:dyDescent="0.25">
      <c r="B37" s="447"/>
      <c r="C37" s="13"/>
      <c r="D37"/>
      <c r="E37"/>
    </row>
    <row r="38" spans="1:5" x14ac:dyDescent="0.25">
      <c r="B38" s="447"/>
      <c r="C38" s="13"/>
      <c r="D38"/>
      <c r="E38"/>
    </row>
    <row r="39" spans="1:5" ht="15.75" thickBot="1" x14ac:dyDescent="0.3">
      <c r="B39" s="447"/>
      <c r="C39" s="13"/>
      <c r="D39"/>
      <c r="E39"/>
    </row>
    <row r="40" spans="1:5" ht="16.5" thickBot="1" x14ac:dyDescent="0.3">
      <c r="A40" s="630" t="s">
        <v>64</v>
      </c>
      <c r="B40" s="631"/>
      <c r="C40" s="13"/>
      <c r="D40"/>
      <c r="E40"/>
    </row>
    <row r="41" spans="1:5" ht="16.5" thickBot="1" x14ac:dyDescent="0.3">
      <c r="A41" s="526" t="s">
        <v>65</v>
      </c>
      <c r="B41" s="526" t="s">
        <v>66</v>
      </c>
      <c r="C41" s="13"/>
      <c r="D41"/>
      <c r="E41"/>
    </row>
    <row r="42" spans="1:5" ht="18.75" x14ac:dyDescent="0.25">
      <c r="A42" s="512" t="s">
        <v>513</v>
      </c>
      <c r="B42" s="522" t="s">
        <v>516</v>
      </c>
      <c r="C42" s="13"/>
      <c r="D42"/>
      <c r="E42"/>
    </row>
    <row r="43" spans="1:5" ht="18.75" x14ac:dyDescent="0.25">
      <c r="A43" s="513" t="s">
        <v>514</v>
      </c>
      <c r="B43" s="523" t="s">
        <v>517</v>
      </c>
      <c r="C43" s="13"/>
      <c r="D43"/>
      <c r="E43"/>
    </row>
    <row r="44" spans="1:5" ht="18.75" x14ac:dyDescent="0.25">
      <c r="A44" s="514" t="s">
        <v>515</v>
      </c>
      <c r="B44" s="523" t="s">
        <v>518</v>
      </c>
      <c r="C44" s="13"/>
      <c r="D44"/>
      <c r="E44"/>
    </row>
    <row r="45" spans="1:5" x14ac:dyDescent="0.25">
      <c r="C45" s="13"/>
      <c r="D45"/>
      <c r="E45"/>
    </row>
    <row r="46" spans="1:5" x14ac:dyDescent="0.25">
      <c r="C46" s="13"/>
      <c r="D46"/>
      <c r="E46"/>
    </row>
    <row r="47" spans="1:5" x14ac:dyDescent="0.25">
      <c r="C47" s="13"/>
      <c r="D47"/>
      <c r="E47"/>
    </row>
    <row r="48" spans="1:5" ht="15.75" thickBot="1" x14ac:dyDescent="0.3">
      <c r="C48" s="13"/>
      <c r="D48"/>
      <c r="E48"/>
    </row>
    <row r="49" spans="1:5" ht="38.1" customHeight="1" thickBot="1" x14ac:dyDescent="0.3">
      <c r="A49" s="275" t="s">
        <v>67</v>
      </c>
      <c r="B49" s="276"/>
      <c r="C49" s="13"/>
      <c r="D49"/>
      <c r="E49"/>
    </row>
    <row r="50" spans="1:5" ht="14.45" customHeight="1" x14ac:dyDescent="0.25">
      <c r="A50" s="277" t="s">
        <v>68</v>
      </c>
      <c r="B50" s="278" t="s">
        <v>69</v>
      </c>
      <c r="C50" s="13"/>
      <c r="D50"/>
      <c r="E50"/>
    </row>
    <row r="51" spans="1:5" ht="14.45" customHeight="1" thickBot="1" x14ac:dyDescent="0.3">
      <c r="A51" s="279"/>
      <c r="B51" s="280"/>
      <c r="C51" s="13"/>
      <c r="D51"/>
      <c r="E51"/>
    </row>
    <row r="52" spans="1:5" ht="32.25" thickBot="1" x14ac:dyDescent="0.3">
      <c r="A52" s="527" t="s">
        <v>70</v>
      </c>
      <c r="B52" s="528" t="s">
        <v>71</v>
      </c>
      <c r="C52" s="13"/>
      <c r="D52"/>
      <c r="E52"/>
    </row>
    <row r="53" spans="1:5" ht="14.45" customHeight="1" x14ac:dyDescent="0.25">
      <c r="A53" s="529"/>
      <c r="B53" s="530" t="s">
        <v>72</v>
      </c>
      <c r="C53" s="13"/>
      <c r="D53"/>
      <c r="E53"/>
    </row>
    <row r="54" spans="1:5" ht="32.25" thickBot="1" x14ac:dyDescent="0.3">
      <c r="A54" s="529"/>
      <c r="B54" s="531" t="s">
        <v>73</v>
      </c>
      <c r="C54" s="13"/>
      <c r="D54"/>
      <c r="E54"/>
    </row>
    <row r="55" spans="1:5" ht="32.25" thickBot="1" x14ac:dyDescent="0.3">
      <c r="A55" s="527" t="s">
        <v>74</v>
      </c>
      <c r="B55" s="528" t="s">
        <v>75</v>
      </c>
      <c r="C55" s="13"/>
      <c r="D55"/>
      <c r="E55"/>
    </row>
    <row r="56" spans="1:5" ht="14.45" customHeight="1" thickBot="1" x14ac:dyDescent="0.3">
      <c r="A56" s="532" t="s">
        <v>76</v>
      </c>
      <c r="B56" s="528" t="s">
        <v>77</v>
      </c>
      <c r="C56" s="13"/>
      <c r="D56"/>
      <c r="E56"/>
    </row>
    <row r="57" spans="1:5" ht="32.25" thickBot="1" x14ac:dyDescent="0.3">
      <c r="A57" s="533" t="s">
        <v>78</v>
      </c>
      <c r="B57" s="534" t="s">
        <v>79</v>
      </c>
      <c r="C57" s="13"/>
      <c r="D57"/>
      <c r="E57"/>
    </row>
    <row r="58" spans="1:5" ht="16.5" thickBot="1" x14ac:dyDescent="0.3">
      <c r="A58" s="535" t="s">
        <v>80</v>
      </c>
      <c r="B58" s="528" t="s">
        <v>81</v>
      </c>
      <c r="C58" s="13"/>
      <c r="D58"/>
      <c r="E58"/>
    </row>
    <row r="59" spans="1:5" ht="15.75" x14ac:dyDescent="0.25">
      <c r="A59" s="536"/>
      <c r="B59" s="530" t="s">
        <v>82</v>
      </c>
      <c r="C59" s="13"/>
      <c r="D59"/>
      <c r="E59"/>
    </row>
    <row r="60" spans="1:5" ht="14.45" customHeight="1" thickBot="1" x14ac:dyDescent="0.3">
      <c r="A60" s="536"/>
      <c r="B60" s="531" t="s">
        <v>83</v>
      </c>
      <c r="C60" s="13"/>
      <c r="D60"/>
      <c r="E60"/>
    </row>
    <row r="61" spans="1:5" ht="23.1" customHeight="1" thickBot="1" x14ac:dyDescent="0.3">
      <c r="A61" s="527" t="s">
        <v>84</v>
      </c>
      <c r="B61" s="528" t="s">
        <v>520</v>
      </c>
      <c r="C61" s="13"/>
      <c r="D61"/>
      <c r="E61"/>
    </row>
    <row r="62" spans="1:5" ht="15.75" x14ac:dyDescent="0.25">
      <c r="A62" s="529"/>
      <c r="B62" s="530" t="s">
        <v>82</v>
      </c>
      <c r="C62" s="13"/>
      <c r="D62"/>
      <c r="E62"/>
    </row>
    <row r="63" spans="1:5" ht="12.6" customHeight="1" thickBot="1" x14ac:dyDescent="0.3">
      <c r="A63" s="529"/>
      <c r="B63" s="531" t="s">
        <v>85</v>
      </c>
      <c r="C63" s="13"/>
      <c r="D63"/>
      <c r="E63"/>
    </row>
    <row r="64" spans="1:5" ht="16.5" thickBot="1" x14ac:dyDescent="0.3">
      <c r="A64" s="527" t="s">
        <v>86</v>
      </c>
      <c r="B64" s="528" t="s">
        <v>87</v>
      </c>
      <c r="C64" s="13"/>
      <c r="D64"/>
      <c r="E64"/>
    </row>
    <row r="65" spans="1:5" ht="14.45" customHeight="1" x14ac:dyDescent="0.25">
      <c r="A65" s="529"/>
      <c r="B65" s="530" t="s">
        <v>88</v>
      </c>
      <c r="C65" s="13"/>
      <c r="D65"/>
      <c r="E65"/>
    </row>
    <row r="66" spans="1:5" ht="16.5" thickBot="1" x14ac:dyDescent="0.3">
      <c r="A66" s="529"/>
      <c r="B66" s="531" t="s">
        <v>89</v>
      </c>
      <c r="C66" s="13"/>
      <c r="D66"/>
      <c r="E66"/>
    </row>
    <row r="67" spans="1:5" ht="14.45" customHeight="1" thickBot="1" x14ac:dyDescent="0.3">
      <c r="A67" s="527" t="s">
        <v>90</v>
      </c>
      <c r="B67" s="528" t="s">
        <v>91</v>
      </c>
      <c r="C67" s="13"/>
      <c r="D67"/>
      <c r="E67"/>
    </row>
    <row r="68" spans="1:5" ht="16.5" thickBot="1" x14ac:dyDescent="0.3">
      <c r="A68" s="532" t="s">
        <v>92</v>
      </c>
      <c r="B68" s="528" t="s">
        <v>93</v>
      </c>
      <c r="C68" s="13"/>
      <c r="D68"/>
      <c r="E68"/>
    </row>
    <row r="69" spans="1:5" ht="14.45" customHeight="1" thickBot="1" x14ac:dyDescent="0.3">
      <c r="A69" s="533" t="s">
        <v>94</v>
      </c>
      <c r="B69" s="534" t="s">
        <v>95</v>
      </c>
      <c r="C69" s="13"/>
      <c r="D69"/>
      <c r="E69"/>
    </row>
    <row r="70" spans="1:5" ht="23.1" customHeight="1" thickBot="1" x14ac:dyDescent="0.3">
      <c r="A70" s="533" t="s">
        <v>96</v>
      </c>
      <c r="B70" s="534" t="s">
        <v>97</v>
      </c>
      <c r="C70" s="13"/>
      <c r="D70"/>
      <c r="E70"/>
    </row>
    <row r="71" spans="1:5" ht="14.45" customHeight="1" thickBot="1" x14ac:dyDescent="0.3">
      <c r="A71" s="527" t="s">
        <v>98</v>
      </c>
      <c r="B71" s="528" t="s">
        <v>83</v>
      </c>
      <c r="C71" s="13"/>
      <c r="D71"/>
      <c r="E71"/>
    </row>
    <row r="72" spans="1:5" ht="32.25" thickBot="1" x14ac:dyDescent="0.3">
      <c r="A72" s="527" t="s">
        <v>99</v>
      </c>
      <c r="B72" s="528" t="s">
        <v>100</v>
      </c>
      <c r="C72" s="13"/>
      <c r="D72"/>
      <c r="E72"/>
    </row>
    <row r="73" spans="1:5" ht="14.45" customHeight="1" x14ac:dyDescent="0.25">
      <c r="A73" s="529"/>
      <c r="B73" s="530" t="s">
        <v>88</v>
      </c>
      <c r="C73" s="13"/>
      <c r="D73"/>
      <c r="E73"/>
    </row>
    <row r="74" spans="1:5" ht="32.25" thickBot="1" x14ac:dyDescent="0.3">
      <c r="A74" s="529"/>
      <c r="B74" s="531" t="s">
        <v>101</v>
      </c>
      <c r="C74" s="13"/>
      <c r="D74"/>
      <c r="E74"/>
    </row>
    <row r="75" spans="1:5" ht="16.5" thickBot="1" x14ac:dyDescent="0.3">
      <c r="A75" s="527" t="s">
        <v>102</v>
      </c>
      <c r="B75" s="528" t="s">
        <v>103</v>
      </c>
      <c r="C75" s="13"/>
      <c r="D75"/>
      <c r="E75"/>
    </row>
    <row r="76" spans="1:5" ht="14.45" customHeight="1" thickBot="1" x14ac:dyDescent="0.3">
      <c r="A76" s="527" t="s">
        <v>104</v>
      </c>
      <c r="B76" s="528" t="s">
        <v>105</v>
      </c>
      <c r="C76" s="13"/>
      <c r="D76"/>
      <c r="E76"/>
    </row>
    <row r="77" spans="1:5" ht="14.45" customHeight="1" x14ac:dyDescent="0.25">
      <c r="A77" s="529"/>
      <c r="B77" s="530" t="s">
        <v>82</v>
      </c>
      <c r="C77" s="13"/>
      <c r="D77"/>
      <c r="E77"/>
    </row>
    <row r="78" spans="1:5" ht="21" customHeight="1" thickBot="1" x14ac:dyDescent="0.3">
      <c r="A78" s="529"/>
      <c r="B78" s="531" t="s">
        <v>106</v>
      </c>
      <c r="C78" s="13"/>
      <c r="D78"/>
      <c r="E78"/>
    </row>
    <row r="79" spans="1:5" ht="21.6" customHeight="1" thickBot="1" x14ac:dyDescent="0.3">
      <c r="A79" s="535" t="s">
        <v>107</v>
      </c>
      <c r="B79" s="528" t="s">
        <v>108</v>
      </c>
      <c r="C79" s="13"/>
      <c r="D79"/>
      <c r="E79"/>
    </row>
    <row r="80" spans="1:5" ht="16.5" thickBot="1" x14ac:dyDescent="0.3">
      <c r="A80" s="527" t="s">
        <v>109</v>
      </c>
      <c r="B80" s="528" t="s">
        <v>110</v>
      </c>
      <c r="C80" s="13"/>
      <c r="D80"/>
      <c r="E80"/>
    </row>
    <row r="81" spans="1:6" ht="32.25" thickBot="1" x14ac:dyDescent="0.3">
      <c r="A81" s="527" t="s">
        <v>111</v>
      </c>
      <c r="B81" s="528" t="s">
        <v>112</v>
      </c>
      <c r="C81" s="13"/>
      <c r="D81"/>
      <c r="E81"/>
    </row>
    <row r="82" spans="1:6" ht="15.75" x14ac:dyDescent="0.25">
      <c r="A82" s="529"/>
      <c r="B82" s="530" t="s">
        <v>82</v>
      </c>
      <c r="C82" s="13"/>
      <c r="D82"/>
      <c r="E82"/>
    </row>
    <row r="83" spans="1:6" ht="16.5" thickBot="1" x14ac:dyDescent="0.3">
      <c r="A83" s="537"/>
      <c r="B83" s="531" t="s">
        <v>113</v>
      </c>
      <c r="C83" s="13"/>
      <c r="D83"/>
      <c r="E83"/>
    </row>
    <row r="84" spans="1:6" ht="16.5" thickBot="1" x14ac:dyDescent="0.3">
      <c r="A84" s="527" t="s">
        <v>114</v>
      </c>
      <c r="B84" s="528" t="s">
        <v>115</v>
      </c>
      <c r="C84" s="13"/>
      <c r="D84"/>
      <c r="E84"/>
    </row>
    <row r="85" spans="1:6" ht="16.5" thickBot="1" x14ac:dyDescent="0.3">
      <c r="A85" s="535" t="s">
        <v>116</v>
      </c>
      <c r="B85" s="528" t="s">
        <v>117</v>
      </c>
      <c r="C85" s="13"/>
      <c r="D85"/>
      <c r="E85"/>
    </row>
    <row r="86" spans="1:6" ht="16.5" thickBot="1" x14ac:dyDescent="0.3">
      <c r="A86" s="535" t="s">
        <v>118</v>
      </c>
      <c r="B86" s="528" t="s">
        <v>119</v>
      </c>
      <c r="C86" s="13"/>
      <c r="D86"/>
      <c r="E86"/>
    </row>
    <row r="87" spans="1:6" ht="22.5" customHeight="1" thickBot="1" x14ac:dyDescent="0.3">
      <c r="A87" s="535" t="s">
        <v>120</v>
      </c>
      <c r="B87" s="528" t="s">
        <v>121</v>
      </c>
      <c r="C87" s="13"/>
      <c r="D87"/>
      <c r="E87"/>
    </row>
    <row r="88" spans="1:6" ht="17.45" customHeight="1" thickBot="1" x14ac:dyDescent="0.3">
      <c r="A88" s="538" t="s">
        <v>122</v>
      </c>
      <c r="B88" s="528" t="s">
        <v>123</v>
      </c>
      <c r="C88" s="13"/>
      <c r="D88"/>
      <c r="E88"/>
    </row>
    <row r="89" spans="1:6" ht="36.950000000000003" customHeight="1" thickBot="1" x14ac:dyDescent="0.3">
      <c r="A89" s="533" t="s">
        <v>124</v>
      </c>
      <c r="B89" s="534" t="s">
        <v>125</v>
      </c>
      <c r="C89" s="13"/>
      <c r="D89"/>
      <c r="E89"/>
    </row>
    <row r="90" spans="1:6" ht="32.25" thickBot="1" x14ac:dyDescent="0.3">
      <c r="A90" s="532" t="s">
        <v>126</v>
      </c>
      <c r="B90" s="528" t="s">
        <v>127</v>
      </c>
      <c r="C90" s="168"/>
      <c r="D90" s="168"/>
      <c r="E90" s="165"/>
      <c r="F90" s="13"/>
    </row>
    <row r="91" spans="1:6" ht="15.75" customHeight="1" thickBot="1" x14ac:dyDescent="0.3">
      <c r="A91" s="533" t="s">
        <v>128</v>
      </c>
      <c r="B91" s="534" t="s">
        <v>129</v>
      </c>
      <c r="C91" s="168"/>
      <c r="D91" s="168"/>
      <c r="E91" s="165"/>
      <c r="F91" s="13"/>
    </row>
    <row r="92" spans="1:6" ht="15.75" customHeight="1" thickBot="1" x14ac:dyDescent="0.3">
      <c r="A92" s="532" t="s">
        <v>130</v>
      </c>
      <c r="B92" s="528" t="s">
        <v>131</v>
      </c>
      <c r="C92" s="622"/>
      <c r="D92"/>
      <c r="E92"/>
    </row>
    <row r="93" spans="1:6" ht="32.25" thickBot="1" x14ac:dyDescent="0.3">
      <c r="A93" s="533" t="s">
        <v>132</v>
      </c>
      <c r="B93" s="534" t="s">
        <v>133</v>
      </c>
      <c r="C93" s="622"/>
      <c r="D93"/>
      <c r="E93"/>
    </row>
    <row r="94" spans="1:6" ht="31.5" x14ac:dyDescent="0.25">
      <c r="A94" s="527" t="s">
        <v>134</v>
      </c>
      <c r="B94" s="528" t="s">
        <v>135</v>
      </c>
      <c r="C94" s="172"/>
      <c r="D94"/>
      <c r="E94"/>
    </row>
    <row r="95" spans="1:6" ht="16.5" thickBot="1" x14ac:dyDescent="0.3">
      <c r="A95" s="529"/>
      <c r="B95" s="539" t="s">
        <v>136</v>
      </c>
      <c r="C95" s="173"/>
      <c r="D95"/>
      <c r="E95"/>
    </row>
    <row r="96" spans="1:6" ht="15.75" x14ac:dyDescent="0.25">
      <c r="A96" s="529"/>
      <c r="B96" s="530" t="s">
        <v>521</v>
      </c>
      <c r="C96" s="173"/>
      <c r="D96"/>
      <c r="E96"/>
    </row>
    <row r="97" spans="1:6" ht="16.5" thickBot="1" x14ac:dyDescent="0.3">
      <c r="A97" s="529"/>
      <c r="B97" s="531" t="s">
        <v>137</v>
      </c>
      <c r="C97" s="174"/>
      <c r="D97"/>
      <c r="E97"/>
    </row>
    <row r="98" spans="1:6" ht="32.25" thickBot="1" x14ac:dyDescent="0.3">
      <c r="A98" s="535" t="s">
        <v>138</v>
      </c>
      <c r="B98" s="528" t="s">
        <v>139</v>
      </c>
      <c r="C98" s="173"/>
      <c r="D98"/>
      <c r="E98"/>
    </row>
    <row r="99" spans="1:6" ht="15.75" x14ac:dyDescent="0.25">
      <c r="A99" s="527" t="s">
        <v>140</v>
      </c>
      <c r="B99" s="528" t="s">
        <v>141</v>
      </c>
      <c r="C99" s="173"/>
      <c r="D99"/>
      <c r="E99"/>
    </row>
    <row r="100" spans="1:6" ht="16.5" thickBot="1" x14ac:dyDescent="0.3">
      <c r="A100" s="537"/>
      <c r="B100" s="539" t="s">
        <v>142</v>
      </c>
      <c r="C100" s="173"/>
      <c r="D100"/>
      <c r="E100"/>
    </row>
    <row r="101" spans="1:6" x14ac:dyDescent="0.25">
      <c r="A101" s="191"/>
      <c r="B101" s="192"/>
      <c r="C101" s="173"/>
      <c r="D101"/>
      <c r="E101"/>
    </row>
    <row r="102" spans="1:6" ht="32.450000000000003" customHeight="1" thickBot="1" x14ac:dyDescent="0.3">
      <c r="D102" s="159"/>
      <c r="E102" s="159"/>
      <c r="F102" s="13"/>
    </row>
    <row r="103" spans="1:6" ht="35.450000000000003" customHeight="1" thickBot="1" x14ac:dyDescent="0.3">
      <c r="A103" s="281" t="s">
        <v>143</v>
      </c>
      <c r="B103" s="282"/>
      <c r="C103" s="159"/>
      <c r="D103" s="159"/>
      <c r="E103" s="159"/>
      <c r="F103" s="13"/>
    </row>
    <row r="104" spans="1:6" ht="15.75" x14ac:dyDescent="0.25">
      <c r="A104" s="540" t="s">
        <v>144</v>
      </c>
      <c r="B104" s="541" t="s">
        <v>145</v>
      </c>
      <c r="C104" s="159"/>
      <c r="D104" s="159"/>
      <c r="E104" s="159"/>
      <c r="F104" s="13"/>
    </row>
    <row r="105" spans="1:6" ht="29.1" customHeight="1" x14ac:dyDescent="0.25">
      <c r="A105" s="542" t="s">
        <v>146</v>
      </c>
      <c r="B105" s="543" t="s">
        <v>147</v>
      </c>
      <c r="C105" s="159"/>
      <c r="D105" s="159"/>
      <c r="E105" s="159"/>
      <c r="F105" s="13"/>
    </row>
    <row r="106" spans="1:6" ht="31.5" x14ac:dyDescent="0.25">
      <c r="A106" s="544" t="s">
        <v>148</v>
      </c>
      <c r="B106" s="545" t="s">
        <v>149</v>
      </c>
      <c r="C106" s="159"/>
      <c r="D106" s="159"/>
      <c r="E106" s="159"/>
      <c r="F106" s="13"/>
    </row>
    <row r="107" spans="1:6" ht="31.5" x14ac:dyDescent="0.25">
      <c r="A107" s="544" t="s">
        <v>150</v>
      </c>
      <c r="B107" s="545" t="s">
        <v>149</v>
      </c>
      <c r="C107" s="159"/>
      <c r="D107" s="159"/>
      <c r="E107" s="159"/>
      <c r="F107" s="13"/>
    </row>
    <row r="108" spans="1:6" ht="15.75" x14ac:dyDescent="0.25">
      <c r="A108" s="544" t="s">
        <v>151</v>
      </c>
      <c r="B108" s="545" t="s">
        <v>152</v>
      </c>
      <c r="C108" s="159"/>
      <c r="D108" s="159"/>
      <c r="E108" s="159"/>
      <c r="F108" s="13"/>
    </row>
    <row r="109" spans="1:6" ht="15.75" x14ac:dyDescent="0.25">
      <c r="A109" s="546" t="s">
        <v>153</v>
      </c>
      <c r="B109" s="545" t="s">
        <v>147</v>
      </c>
      <c r="C109" s="159"/>
      <c r="D109" s="159"/>
      <c r="E109" s="159"/>
      <c r="F109" s="13"/>
    </row>
    <row r="110" spans="1:6" ht="15.75" x14ac:dyDescent="0.25">
      <c r="A110" s="547" t="s">
        <v>154</v>
      </c>
      <c r="B110" s="548" t="s">
        <v>145</v>
      </c>
      <c r="C110" s="159"/>
      <c r="D110" s="159"/>
      <c r="E110" s="159"/>
      <c r="F110" s="13"/>
    </row>
    <row r="111" spans="1:6" ht="16.5" thickBot="1" x14ac:dyDescent="0.3">
      <c r="A111" s="549" t="s">
        <v>25</v>
      </c>
      <c r="B111" s="550" t="s">
        <v>155</v>
      </c>
      <c r="C111" s="159"/>
      <c r="D111" s="159"/>
      <c r="E111" s="159"/>
      <c r="F111" s="13"/>
    </row>
    <row r="112" spans="1:6" ht="19.5" thickBot="1" x14ac:dyDescent="0.35">
      <c r="A112" s="166"/>
      <c r="B112" s="103"/>
      <c r="C112" s="159"/>
      <c r="D112" s="159"/>
      <c r="E112" s="159"/>
      <c r="F112" s="13"/>
    </row>
    <row r="113" spans="1:6" ht="35.1" customHeight="1" thickBot="1" x14ac:dyDescent="0.3">
      <c r="A113" s="619" t="s">
        <v>156</v>
      </c>
      <c r="B113" s="620"/>
      <c r="C113" s="621"/>
      <c r="F113" s="160"/>
    </row>
    <row r="114" spans="1:6" ht="24" customHeight="1" thickBot="1" x14ac:dyDescent="0.3">
      <c r="A114" s="283" t="s">
        <v>157</v>
      </c>
      <c r="B114" s="284" t="s">
        <v>158</v>
      </c>
      <c r="C114" s="283" t="s">
        <v>159</v>
      </c>
      <c r="F114" s="160"/>
    </row>
    <row r="115" spans="1:6" x14ac:dyDescent="0.25">
      <c r="A115" s="200"/>
      <c r="B115" s="199"/>
      <c r="C115" s="201"/>
      <c r="F115" s="160"/>
    </row>
    <row r="116" spans="1:6" ht="29.1" customHeight="1" x14ac:dyDescent="0.25">
      <c r="A116" s="551" t="s">
        <v>160</v>
      </c>
      <c r="B116" s="552" t="s">
        <v>161</v>
      </c>
      <c r="C116" s="625" t="s">
        <v>162</v>
      </c>
      <c r="F116" s="160"/>
    </row>
    <row r="117" spans="1:6" ht="33.6" customHeight="1" x14ac:dyDescent="0.25">
      <c r="A117" s="551" t="s">
        <v>163</v>
      </c>
      <c r="B117" s="552" t="s">
        <v>164</v>
      </c>
      <c r="C117" s="626"/>
      <c r="F117" s="160"/>
    </row>
    <row r="118" spans="1:6" ht="15" customHeight="1" x14ac:dyDescent="0.25">
      <c r="A118" s="553" t="s">
        <v>165</v>
      </c>
      <c r="B118" s="552" t="s">
        <v>166</v>
      </c>
      <c r="C118" s="626"/>
      <c r="F118" s="160"/>
    </row>
    <row r="119" spans="1:6" ht="33" customHeight="1" x14ac:dyDescent="0.25">
      <c r="A119" s="551" t="s">
        <v>167</v>
      </c>
      <c r="B119" s="552" t="s">
        <v>168</v>
      </c>
      <c r="C119" s="626"/>
      <c r="F119" s="160"/>
    </row>
    <row r="120" spans="1:6" ht="15" customHeight="1" x14ac:dyDescent="0.25">
      <c r="A120" s="553" t="s">
        <v>169</v>
      </c>
      <c r="B120" s="552" t="s">
        <v>170</v>
      </c>
      <c r="C120" s="626"/>
      <c r="F120" s="160"/>
    </row>
    <row r="121" spans="1:6" ht="15" customHeight="1" x14ac:dyDescent="0.25">
      <c r="A121" s="553" t="s">
        <v>171</v>
      </c>
      <c r="B121" s="552" t="s">
        <v>172</v>
      </c>
      <c r="C121" s="626"/>
      <c r="F121" s="160"/>
    </row>
    <row r="122" spans="1:6" ht="15" customHeight="1" x14ac:dyDescent="0.25">
      <c r="A122" s="553" t="s">
        <v>173</v>
      </c>
      <c r="B122" s="552" t="s">
        <v>174</v>
      </c>
      <c r="C122" s="627"/>
      <c r="F122" s="160"/>
    </row>
    <row r="123" spans="1:6" ht="15" customHeight="1" x14ac:dyDescent="0.25">
      <c r="A123" s="554" t="s">
        <v>175</v>
      </c>
      <c r="B123" s="555" t="s">
        <v>176</v>
      </c>
      <c r="C123" s="556" t="s">
        <v>526</v>
      </c>
      <c r="F123" s="160"/>
    </row>
    <row r="124" spans="1:6" ht="15" customHeight="1" x14ac:dyDescent="0.25">
      <c r="A124" s="554" t="s">
        <v>177</v>
      </c>
      <c r="B124" s="557" t="s">
        <v>178</v>
      </c>
      <c r="C124" s="558" t="s">
        <v>527</v>
      </c>
      <c r="F124" s="160"/>
    </row>
    <row r="125" spans="1:6" ht="15" customHeight="1" x14ac:dyDescent="0.25">
      <c r="A125" s="554" t="s">
        <v>179</v>
      </c>
      <c r="B125" s="557" t="s">
        <v>144</v>
      </c>
      <c r="C125" s="558" t="s">
        <v>528</v>
      </c>
      <c r="F125" s="160"/>
    </row>
    <row r="126" spans="1:6" ht="15" customHeight="1" x14ac:dyDescent="0.25">
      <c r="A126" s="554" t="s">
        <v>180</v>
      </c>
      <c r="B126" s="557" t="s">
        <v>181</v>
      </c>
      <c r="C126" s="558" t="s">
        <v>529</v>
      </c>
      <c r="F126" s="160"/>
    </row>
    <row r="127" spans="1:6" ht="15" customHeight="1" x14ac:dyDescent="0.25">
      <c r="A127" s="554" t="s">
        <v>182</v>
      </c>
      <c r="B127" s="555" t="s">
        <v>183</v>
      </c>
      <c r="C127" s="632" t="s">
        <v>522</v>
      </c>
      <c r="F127" s="160"/>
    </row>
    <row r="128" spans="1:6" ht="15" customHeight="1" x14ac:dyDescent="0.25">
      <c r="A128" s="554" t="s">
        <v>184</v>
      </c>
      <c r="B128" s="555" t="s">
        <v>185</v>
      </c>
      <c r="C128" s="633"/>
      <c r="F128" s="160"/>
    </row>
    <row r="129" spans="1:6" ht="15" customHeight="1" x14ac:dyDescent="0.25">
      <c r="A129" s="554" t="s">
        <v>186</v>
      </c>
      <c r="B129" s="555" t="s">
        <v>187</v>
      </c>
      <c r="C129" s="559" t="s">
        <v>188</v>
      </c>
      <c r="F129" s="160"/>
    </row>
    <row r="130" spans="1:6" ht="15" customHeight="1" x14ac:dyDescent="0.25">
      <c r="A130" s="554" t="s">
        <v>189</v>
      </c>
      <c r="B130" s="555" t="s">
        <v>190</v>
      </c>
      <c r="C130" s="559" t="s">
        <v>525</v>
      </c>
      <c r="F130" s="160"/>
    </row>
    <row r="131" spans="1:6" ht="15" customHeight="1" x14ac:dyDescent="0.25">
      <c r="A131" s="560" t="s">
        <v>191</v>
      </c>
      <c r="B131" s="555" t="s">
        <v>192</v>
      </c>
      <c r="C131" s="559" t="s">
        <v>522</v>
      </c>
      <c r="F131" s="160"/>
    </row>
    <row r="132" spans="1:6" ht="15" customHeight="1" x14ac:dyDescent="0.25">
      <c r="A132" s="554" t="s">
        <v>193</v>
      </c>
      <c r="B132" s="555" t="s">
        <v>194</v>
      </c>
      <c r="C132" s="556" t="s">
        <v>195</v>
      </c>
      <c r="F132" s="160"/>
    </row>
    <row r="133" spans="1:6" ht="15" customHeight="1" x14ac:dyDescent="0.25">
      <c r="A133" s="560" t="s">
        <v>196</v>
      </c>
      <c r="B133" s="561" t="s">
        <v>197</v>
      </c>
      <c r="C133" s="558" t="s">
        <v>523</v>
      </c>
      <c r="F133" s="160"/>
    </row>
    <row r="134" spans="1:6" ht="15" customHeight="1" x14ac:dyDescent="0.25">
      <c r="A134" s="560" t="s">
        <v>198</v>
      </c>
      <c r="B134" s="561" t="s">
        <v>199</v>
      </c>
      <c r="C134" s="558" t="s">
        <v>523</v>
      </c>
      <c r="F134" s="160"/>
    </row>
    <row r="135" spans="1:6" ht="32.1" customHeight="1" x14ac:dyDescent="0.25">
      <c r="A135" s="560" t="s">
        <v>200</v>
      </c>
      <c r="B135" s="555" t="s">
        <v>201</v>
      </c>
      <c r="C135" s="556" t="s">
        <v>522</v>
      </c>
      <c r="F135" s="160"/>
    </row>
    <row r="136" spans="1:6" ht="15" customHeight="1" x14ac:dyDescent="0.25">
      <c r="A136" s="562" t="s">
        <v>202</v>
      </c>
      <c r="B136" s="563" t="s">
        <v>203</v>
      </c>
      <c r="C136" s="559" t="s">
        <v>204</v>
      </c>
      <c r="F136" s="160"/>
    </row>
    <row r="137" spans="1:6" ht="15" customHeight="1" x14ac:dyDescent="0.25">
      <c r="A137" s="562" t="s">
        <v>205</v>
      </c>
      <c r="B137" s="563" t="s">
        <v>206</v>
      </c>
      <c r="C137" s="564" t="s">
        <v>207</v>
      </c>
      <c r="F137" s="160"/>
    </row>
    <row r="138" spans="1:6" ht="15" customHeight="1" x14ac:dyDescent="0.25">
      <c r="A138" s="562" t="s">
        <v>208</v>
      </c>
      <c r="B138" s="563" t="s">
        <v>209</v>
      </c>
      <c r="C138" s="564" t="s">
        <v>524</v>
      </c>
      <c r="F138" s="160"/>
    </row>
    <row r="139" spans="1:6" ht="35.450000000000003" customHeight="1" thickBot="1" x14ac:dyDescent="0.3">
      <c r="A139" s="565" t="s">
        <v>210</v>
      </c>
      <c r="B139" s="566" t="s">
        <v>211</v>
      </c>
      <c r="C139" s="567" t="s">
        <v>212</v>
      </c>
      <c r="F139" s="160"/>
    </row>
    <row r="140" spans="1:6" ht="15.75" thickBot="1" x14ac:dyDescent="0.3">
      <c r="C140" s="159"/>
      <c r="D140" s="159"/>
      <c r="E140" s="159"/>
      <c r="F140" s="13"/>
    </row>
    <row r="141" spans="1:6" ht="33.950000000000003" customHeight="1" thickBot="1" x14ac:dyDescent="0.3">
      <c r="A141" s="612" t="s">
        <v>25</v>
      </c>
      <c r="B141" s="613"/>
      <c r="C141" s="159"/>
      <c r="D141" s="159"/>
      <c r="E141" s="159"/>
      <c r="F141" s="13"/>
    </row>
    <row r="142" spans="1:6" ht="37.5" customHeight="1" x14ac:dyDescent="0.25">
      <c r="A142" s="614" t="s">
        <v>213</v>
      </c>
      <c r="B142" s="614"/>
      <c r="C142" s="159"/>
      <c r="D142" s="159"/>
      <c r="E142" s="159"/>
      <c r="F142" s="13"/>
    </row>
    <row r="143" spans="1:6" ht="18.75" x14ac:dyDescent="0.3">
      <c r="A143" s="166"/>
      <c r="B143" s="103"/>
      <c r="C143" s="159"/>
      <c r="D143" s="159"/>
      <c r="E143" s="159"/>
      <c r="F143" s="13"/>
    </row>
    <row r="144" spans="1:6" ht="18.75" x14ac:dyDescent="0.3">
      <c r="A144" s="166"/>
      <c r="B144" s="103"/>
      <c r="C144" s="159"/>
      <c r="D144" s="159"/>
      <c r="E144" s="159"/>
      <c r="F144" s="13"/>
    </row>
    <row r="145" spans="1:6" ht="18.75" x14ac:dyDescent="0.3">
      <c r="A145" s="166"/>
      <c r="B145" s="103"/>
      <c r="C145" s="159"/>
      <c r="D145" s="159"/>
      <c r="E145" s="159"/>
      <c r="F145" s="13"/>
    </row>
    <row r="146" spans="1:6" ht="18.75" x14ac:dyDescent="0.3">
      <c r="A146" s="166"/>
      <c r="B146" s="103"/>
      <c r="C146" s="159"/>
      <c r="D146" s="159"/>
      <c r="E146" s="159"/>
      <c r="F146" s="13"/>
    </row>
    <row r="147" spans="1:6" ht="18.75" x14ac:dyDescent="0.3">
      <c r="A147" s="166"/>
      <c r="B147" s="103"/>
      <c r="C147" s="159"/>
      <c r="D147" s="159"/>
      <c r="E147" s="159"/>
      <c r="F147" s="13"/>
    </row>
    <row r="148" spans="1:6" ht="18.75" x14ac:dyDescent="0.3">
      <c r="A148" s="166"/>
      <c r="B148" s="103"/>
      <c r="C148" s="159"/>
      <c r="D148" s="159"/>
      <c r="E148" s="159"/>
      <c r="F148" s="13"/>
    </row>
    <row r="149" spans="1:6" ht="18.75" x14ac:dyDescent="0.3">
      <c r="A149" s="166"/>
      <c r="B149" s="103"/>
      <c r="C149" s="159"/>
      <c r="D149" s="159"/>
      <c r="E149" s="159"/>
      <c r="F149" s="13"/>
    </row>
    <row r="150" spans="1:6" ht="18.75" x14ac:dyDescent="0.3">
      <c r="A150" s="166"/>
      <c r="B150" s="103"/>
      <c r="C150" s="159"/>
      <c r="D150" s="159"/>
      <c r="E150" s="159"/>
      <c r="F150" s="13"/>
    </row>
    <row r="151" spans="1:6" ht="18.75" x14ac:dyDescent="0.3">
      <c r="A151" s="166"/>
      <c r="B151" s="103"/>
      <c r="C151" s="159"/>
      <c r="D151" s="159"/>
      <c r="E151" s="159"/>
      <c r="F151" s="13"/>
    </row>
    <row r="152" spans="1:6" ht="18.75" x14ac:dyDescent="0.3">
      <c r="A152" s="166"/>
      <c r="B152" s="103"/>
      <c r="C152" s="159"/>
      <c r="D152" s="159"/>
      <c r="E152" s="159"/>
      <c r="F152" s="13"/>
    </row>
    <row r="153" spans="1:6" ht="18.75" x14ac:dyDescent="0.3">
      <c r="A153" s="166"/>
      <c r="B153" s="103"/>
      <c r="C153" s="159"/>
      <c r="D153" s="159"/>
      <c r="E153" s="159"/>
      <c r="F153" s="13"/>
    </row>
    <row r="154" spans="1:6" ht="18.75" x14ac:dyDescent="0.3">
      <c r="A154" s="166"/>
      <c r="B154" s="103"/>
      <c r="C154" s="159"/>
      <c r="D154" s="159"/>
      <c r="E154" s="159"/>
      <c r="F154" s="13"/>
    </row>
    <row r="155" spans="1:6" ht="18.75" x14ac:dyDescent="0.3">
      <c r="A155" s="166"/>
      <c r="B155" s="103"/>
      <c r="C155" s="159"/>
      <c r="D155" s="159"/>
      <c r="E155" s="159"/>
      <c r="F155" s="13"/>
    </row>
    <row r="156" spans="1:6" ht="18.75" x14ac:dyDescent="0.3">
      <c r="A156" s="166"/>
      <c r="B156" s="103"/>
      <c r="C156" s="159"/>
      <c r="D156" s="159"/>
      <c r="E156" s="159"/>
      <c r="F156" s="13"/>
    </row>
    <row r="157" spans="1:6" ht="18.75" x14ac:dyDescent="0.3">
      <c r="A157" s="166"/>
      <c r="B157" s="103"/>
      <c r="C157" s="159"/>
      <c r="D157" s="159"/>
      <c r="E157" s="159"/>
      <c r="F157" s="13"/>
    </row>
    <row r="158" spans="1:6" ht="18.75" x14ac:dyDescent="0.3">
      <c r="A158" s="166"/>
      <c r="B158" s="103"/>
      <c r="C158" s="159"/>
      <c r="D158" s="159"/>
      <c r="E158" s="159"/>
      <c r="F158" s="13"/>
    </row>
    <row r="159" spans="1:6" ht="18.75" x14ac:dyDescent="0.3">
      <c r="A159" s="166"/>
      <c r="B159" s="103"/>
      <c r="C159" s="159"/>
      <c r="D159" s="159"/>
      <c r="E159" s="159"/>
      <c r="F159" s="13"/>
    </row>
    <row r="160" spans="1:6" ht="18.75" x14ac:dyDescent="0.3">
      <c r="A160" s="166"/>
      <c r="B160" s="103"/>
      <c r="C160" s="159"/>
      <c r="D160" s="159"/>
      <c r="E160" s="159"/>
      <c r="F160" s="13"/>
    </row>
    <row r="161" spans="1:6" ht="18.75" x14ac:dyDescent="0.3">
      <c r="A161" s="166"/>
      <c r="B161" s="103"/>
      <c r="C161" s="159"/>
      <c r="D161" s="159"/>
      <c r="E161" s="159"/>
      <c r="F161" s="13"/>
    </row>
    <row r="162" spans="1:6" ht="18.75" x14ac:dyDescent="0.3">
      <c r="A162" s="166"/>
      <c r="B162" s="103"/>
      <c r="C162" s="159"/>
      <c r="D162" s="159"/>
      <c r="E162" s="159"/>
      <c r="F162" s="13"/>
    </row>
    <row r="163" spans="1:6" ht="18.75" x14ac:dyDescent="0.3">
      <c r="A163" s="166"/>
      <c r="B163" s="103"/>
      <c r="C163" s="159"/>
      <c r="D163" s="159"/>
      <c r="E163" s="159"/>
      <c r="F163" s="13"/>
    </row>
    <row r="164" spans="1:6" ht="18.75" x14ac:dyDescent="0.3">
      <c r="A164" s="166"/>
      <c r="B164" s="103"/>
      <c r="C164" s="159"/>
      <c r="D164" s="159"/>
      <c r="E164" s="159"/>
      <c r="F164" s="13"/>
    </row>
    <row r="165" spans="1:6" ht="18.75" x14ac:dyDescent="0.3">
      <c r="A165" s="166"/>
      <c r="B165" s="103"/>
      <c r="C165" s="159"/>
      <c r="D165" s="159"/>
      <c r="E165" s="159"/>
      <c r="F165" s="13"/>
    </row>
    <row r="166" spans="1:6" ht="18.75" x14ac:dyDescent="0.3">
      <c r="A166" s="166"/>
      <c r="B166" s="103"/>
      <c r="C166" s="159"/>
      <c r="D166" s="159"/>
      <c r="E166" s="159"/>
      <c r="F166" s="13"/>
    </row>
    <row r="167" spans="1:6" ht="18.75" x14ac:dyDescent="0.3">
      <c r="A167" s="166"/>
      <c r="B167" s="103"/>
      <c r="C167" s="159"/>
      <c r="D167" s="159"/>
      <c r="E167" s="159"/>
      <c r="F167" s="13"/>
    </row>
    <row r="168" spans="1:6" ht="18.75" x14ac:dyDescent="0.3">
      <c r="A168" s="166"/>
      <c r="B168" s="103"/>
      <c r="C168" s="159"/>
      <c r="D168" s="159"/>
      <c r="E168" s="159"/>
      <c r="F168" s="13"/>
    </row>
    <row r="169" spans="1:6" ht="18.75" x14ac:dyDescent="0.3">
      <c r="A169" s="166"/>
      <c r="B169" s="103"/>
      <c r="C169" s="159"/>
      <c r="D169" s="159"/>
      <c r="E169" s="159"/>
      <c r="F169" s="13"/>
    </row>
    <row r="170" spans="1:6" ht="18.75" x14ac:dyDescent="0.3">
      <c r="A170" s="166"/>
      <c r="B170" s="103"/>
      <c r="C170" s="159"/>
      <c r="D170" s="159"/>
      <c r="E170" s="159"/>
      <c r="F170" s="13"/>
    </row>
    <row r="171" spans="1:6" ht="18.75" x14ac:dyDescent="0.3">
      <c r="A171" s="166"/>
      <c r="B171" s="103"/>
      <c r="C171" s="159"/>
      <c r="D171" s="159"/>
      <c r="E171" s="159"/>
      <c r="F171" s="13"/>
    </row>
    <row r="172" spans="1:6" ht="18.75" x14ac:dyDescent="0.3">
      <c r="A172" s="166"/>
      <c r="B172" s="103"/>
      <c r="C172" s="159"/>
      <c r="D172" s="159"/>
      <c r="E172" s="159"/>
      <c r="F172" s="13"/>
    </row>
    <row r="173" spans="1:6" ht="18.75" x14ac:dyDescent="0.3">
      <c r="A173" s="166"/>
      <c r="B173" s="103"/>
      <c r="C173" s="159"/>
      <c r="D173" s="159"/>
      <c r="E173" s="159"/>
      <c r="F173" s="13"/>
    </row>
    <row r="174" spans="1:6" ht="18.75" x14ac:dyDescent="0.3">
      <c r="A174" s="166"/>
      <c r="B174" s="103"/>
      <c r="C174" s="159"/>
      <c r="D174" s="159"/>
      <c r="E174" s="159"/>
      <c r="F174" s="13"/>
    </row>
    <row r="175" spans="1:6" ht="18.75" x14ac:dyDescent="0.3">
      <c r="A175" s="166"/>
      <c r="B175" s="103"/>
      <c r="C175" s="159"/>
      <c r="D175" s="159"/>
      <c r="E175" s="159"/>
      <c r="F175" s="13"/>
    </row>
    <row r="176" spans="1:6" ht="18.75" x14ac:dyDescent="0.3">
      <c r="A176" s="166"/>
      <c r="B176" s="103"/>
      <c r="C176" s="159"/>
      <c r="D176" s="159"/>
      <c r="E176" s="159"/>
      <c r="F176" s="13"/>
    </row>
    <row r="177" spans="1:6" ht="18.75" x14ac:dyDescent="0.3">
      <c r="A177" s="166"/>
      <c r="B177" s="103"/>
      <c r="C177" s="159"/>
      <c r="D177" s="159"/>
      <c r="E177" s="159"/>
      <c r="F177" s="13"/>
    </row>
    <row r="178" spans="1:6" ht="18.75" x14ac:dyDescent="0.3">
      <c r="A178" s="166"/>
      <c r="B178" s="103"/>
      <c r="C178" s="159"/>
      <c r="D178" s="159"/>
      <c r="E178" s="159"/>
      <c r="F178" s="13"/>
    </row>
    <row r="179" spans="1:6" ht="18.75" x14ac:dyDescent="0.3">
      <c r="A179" s="166"/>
      <c r="B179" s="103"/>
      <c r="C179" s="159"/>
      <c r="D179" s="159"/>
      <c r="E179" s="159"/>
      <c r="F179" s="13"/>
    </row>
    <row r="180" spans="1:6" ht="18.75" x14ac:dyDescent="0.3">
      <c r="A180" s="166"/>
      <c r="B180" s="103"/>
      <c r="C180" s="159"/>
      <c r="D180" s="159"/>
      <c r="E180" s="159"/>
      <c r="F180" s="13"/>
    </row>
    <row r="181" spans="1:6" ht="18.75" x14ac:dyDescent="0.3">
      <c r="A181" s="166"/>
      <c r="B181" s="103"/>
      <c r="C181" s="159"/>
      <c r="D181" s="159"/>
      <c r="E181" s="159"/>
      <c r="F181" s="13"/>
    </row>
    <row r="182" spans="1:6" ht="18.75" x14ac:dyDescent="0.3">
      <c r="A182" s="166"/>
      <c r="B182" s="103"/>
      <c r="C182" s="159"/>
      <c r="D182" s="159"/>
      <c r="E182" s="159"/>
      <c r="F182" s="13"/>
    </row>
    <row r="183" spans="1:6" ht="18.75" x14ac:dyDescent="0.3">
      <c r="A183" s="166"/>
      <c r="B183" s="103"/>
      <c r="C183" s="159"/>
      <c r="D183" s="159"/>
      <c r="E183" s="159"/>
      <c r="F183" s="13"/>
    </row>
    <row r="184" spans="1:6" ht="18.75" x14ac:dyDescent="0.3">
      <c r="A184" s="166"/>
      <c r="B184" s="103"/>
      <c r="C184" s="159"/>
      <c r="D184" s="159"/>
      <c r="E184" s="159"/>
      <c r="F184" s="13"/>
    </row>
    <row r="185" spans="1:6" ht="18.75" x14ac:dyDescent="0.3">
      <c r="A185" s="166"/>
      <c r="B185" s="103"/>
      <c r="C185" s="159"/>
      <c r="D185" s="159"/>
      <c r="E185" s="159"/>
      <c r="F185" s="13"/>
    </row>
    <row r="186" spans="1:6" ht="18.75" x14ac:dyDescent="0.3">
      <c r="A186" s="166"/>
      <c r="B186" s="103"/>
      <c r="C186" s="159"/>
      <c r="D186" s="159"/>
      <c r="E186" s="159"/>
      <c r="F186" s="13"/>
    </row>
    <row r="187" spans="1:6" ht="18.75" x14ac:dyDescent="0.3">
      <c r="A187" s="166"/>
      <c r="B187" s="103"/>
      <c r="C187" s="159"/>
      <c r="D187" s="159"/>
      <c r="E187" s="159"/>
      <c r="F187" s="13"/>
    </row>
    <row r="188" spans="1:6" ht="18.75" x14ac:dyDescent="0.3">
      <c r="A188" s="166"/>
      <c r="B188" s="103"/>
      <c r="C188" s="159"/>
      <c r="D188" s="159"/>
      <c r="E188" s="159"/>
      <c r="F188" s="13"/>
    </row>
    <row r="189" spans="1:6" ht="18.75" x14ac:dyDescent="0.3">
      <c r="A189" s="166"/>
      <c r="B189" s="103"/>
      <c r="C189" s="159"/>
      <c r="D189" s="159"/>
      <c r="E189" s="159"/>
      <c r="F189" s="13"/>
    </row>
    <row r="190" spans="1:6" ht="18.75" x14ac:dyDescent="0.3">
      <c r="A190" s="166"/>
      <c r="B190" s="103"/>
      <c r="C190" s="159"/>
      <c r="D190" s="159"/>
      <c r="E190" s="159"/>
      <c r="F190" s="13"/>
    </row>
    <row r="191" spans="1:6" ht="18.75" x14ac:dyDescent="0.3">
      <c r="A191" s="166"/>
      <c r="B191" s="103"/>
      <c r="C191" s="159"/>
      <c r="D191" s="159"/>
      <c r="E191" s="159"/>
      <c r="F191" s="13"/>
    </row>
    <row r="192" spans="1:6" ht="18.75" x14ac:dyDescent="0.3">
      <c r="A192" s="166"/>
      <c r="B192" s="103"/>
      <c r="C192" s="159"/>
      <c r="D192" s="159"/>
      <c r="E192" s="159"/>
      <c r="F192" s="13"/>
    </row>
    <row r="193" spans="1:6" ht="18.75" x14ac:dyDescent="0.3">
      <c r="A193" s="166"/>
      <c r="B193" s="103"/>
      <c r="C193" s="159"/>
      <c r="D193" s="159"/>
      <c r="E193" s="159"/>
      <c r="F193" s="13"/>
    </row>
    <row r="194" spans="1:6" ht="18.75" x14ac:dyDescent="0.3">
      <c r="A194" s="166"/>
      <c r="B194" s="103"/>
      <c r="C194" s="159"/>
      <c r="D194" s="159"/>
      <c r="E194" s="159"/>
      <c r="F194" s="13"/>
    </row>
    <row r="195" spans="1:6" ht="18.75" x14ac:dyDescent="0.3">
      <c r="A195" s="166"/>
      <c r="B195" s="103"/>
      <c r="C195" s="159"/>
      <c r="D195" s="159"/>
      <c r="E195" s="159"/>
      <c r="F195" s="13"/>
    </row>
    <row r="196" spans="1:6" ht="18.75" x14ac:dyDescent="0.3">
      <c r="A196" s="166"/>
      <c r="B196" s="103"/>
      <c r="C196" s="159"/>
      <c r="D196" s="159"/>
      <c r="E196" s="159"/>
      <c r="F196" s="13"/>
    </row>
    <row r="197" spans="1:6" ht="18.75" x14ac:dyDescent="0.3">
      <c r="A197" s="166"/>
      <c r="B197" s="103"/>
      <c r="C197" s="159"/>
      <c r="D197" s="159"/>
      <c r="E197" s="159"/>
      <c r="F197" s="13"/>
    </row>
    <row r="198" spans="1:6" ht="18.75" x14ac:dyDescent="0.3">
      <c r="A198" s="166"/>
      <c r="B198" s="103"/>
      <c r="C198" s="159"/>
      <c r="D198" s="159"/>
      <c r="E198" s="159"/>
      <c r="F198" s="13"/>
    </row>
    <row r="199" spans="1:6" ht="18.75" x14ac:dyDescent="0.3">
      <c r="A199" s="166"/>
      <c r="B199" s="103"/>
      <c r="C199" s="159"/>
      <c r="D199" s="159"/>
      <c r="E199" s="159"/>
      <c r="F199" s="13"/>
    </row>
    <row r="200" spans="1:6" ht="18.75" x14ac:dyDescent="0.3">
      <c r="A200" s="166"/>
      <c r="B200" s="103"/>
      <c r="C200" s="159"/>
      <c r="D200" s="159"/>
      <c r="E200" s="159"/>
      <c r="F200" s="13"/>
    </row>
    <row r="201" spans="1:6" ht="18.75" x14ac:dyDescent="0.3">
      <c r="A201" s="166"/>
      <c r="B201" s="103"/>
      <c r="C201" s="159"/>
      <c r="D201" s="159"/>
      <c r="E201" s="159"/>
      <c r="F201" s="13"/>
    </row>
    <row r="202" spans="1:6" ht="18.75" x14ac:dyDescent="0.3">
      <c r="A202" s="166"/>
      <c r="B202" s="103"/>
      <c r="C202" s="159"/>
      <c r="D202" s="159"/>
      <c r="E202" s="159"/>
      <c r="F202" s="13"/>
    </row>
    <row r="203" spans="1:6" ht="18.75" x14ac:dyDescent="0.3">
      <c r="A203" s="166"/>
      <c r="B203" s="103"/>
      <c r="C203" s="159"/>
      <c r="D203" s="159"/>
      <c r="E203" s="159"/>
      <c r="F203" s="13"/>
    </row>
    <row r="204" spans="1:6" ht="18.75" x14ac:dyDescent="0.3">
      <c r="A204" s="166"/>
      <c r="B204" s="103"/>
      <c r="C204" s="159"/>
      <c r="D204" s="159"/>
      <c r="E204" s="159"/>
      <c r="F204" s="13"/>
    </row>
    <row r="205" spans="1:6" ht="18.75" x14ac:dyDescent="0.3">
      <c r="A205" s="166"/>
      <c r="B205" s="103"/>
      <c r="C205" s="159"/>
      <c r="D205" s="159"/>
      <c r="E205" s="159"/>
      <c r="F205" s="13"/>
    </row>
    <row r="206" spans="1:6" ht="18.75" x14ac:dyDescent="0.3">
      <c r="A206" s="166"/>
      <c r="B206" s="103"/>
      <c r="C206" s="159"/>
      <c r="D206" s="159"/>
      <c r="E206" s="159"/>
      <c r="F206" s="13"/>
    </row>
    <row r="207" spans="1:6" ht="18.75" x14ac:dyDescent="0.3">
      <c r="A207" s="166"/>
      <c r="B207" s="103"/>
      <c r="C207" s="159"/>
      <c r="D207" s="159"/>
      <c r="E207" s="159"/>
      <c r="F207" s="13"/>
    </row>
    <row r="208" spans="1:6" ht="18.75" x14ac:dyDescent="0.3">
      <c r="A208" s="166"/>
      <c r="B208" s="103"/>
      <c r="C208" s="159"/>
      <c r="D208" s="159"/>
      <c r="E208" s="159"/>
      <c r="F208" s="13"/>
    </row>
    <row r="209" spans="1:6" ht="18.75" x14ac:dyDescent="0.3">
      <c r="A209" s="166"/>
      <c r="B209" s="103"/>
      <c r="C209" s="159"/>
      <c r="D209" s="159"/>
      <c r="E209" s="159"/>
      <c r="F209" s="13"/>
    </row>
    <row r="210" spans="1:6" ht="18.75" x14ac:dyDescent="0.3">
      <c r="A210" s="166"/>
      <c r="B210" s="103"/>
      <c r="C210" s="159"/>
      <c r="D210" s="159"/>
      <c r="E210" s="159"/>
      <c r="F210" s="13"/>
    </row>
    <row r="211" spans="1:6" ht="18.75" x14ac:dyDescent="0.3">
      <c r="A211" s="166"/>
      <c r="B211" s="103"/>
      <c r="C211" s="159"/>
      <c r="D211" s="159"/>
      <c r="E211" s="159"/>
      <c r="F211" s="13"/>
    </row>
    <row r="212" spans="1:6" ht="18.75" x14ac:dyDescent="0.3">
      <c r="A212" s="166"/>
      <c r="B212" s="103"/>
      <c r="C212" s="159"/>
      <c r="D212" s="159"/>
      <c r="E212" s="159"/>
      <c r="F212" s="13"/>
    </row>
    <row r="213" spans="1:6" ht="18.75" x14ac:dyDescent="0.3">
      <c r="A213" s="166"/>
      <c r="B213" s="103"/>
      <c r="C213" s="159"/>
      <c r="D213" s="159"/>
      <c r="E213" s="159"/>
      <c r="F213" s="13"/>
    </row>
    <row r="214" spans="1:6" ht="18.75" x14ac:dyDescent="0.3">
      <c r="A214" s="166"/>
      <c r="B214" s="103"/>
      <c r="C214" s="159"/>
      <c r="D214" s="159"/>
      <c r="E214" s="159"/>
      <c r="F214" s="13"/>
    </row>
    <row r="215" spans="1:6" ht="18.75" x14ac:dyDescent="0.3">
      <c r="A215" s="166"/>
      <c r="B215" s="103"/>
      <c r="C215" s="159"/>
      <c r="D215" s="159"/>
      <c r="E215" s="159"/>
      <c r="F215" s="13"/>
    </row>
    <row r="216" spans="1:6" ht="18.75" x14ac:dyDescent="0.3">
      <c r="A216" s="166"/>
      <c r="B216" s="103"/>
      <c r="C216" s="159"/>
      <c r="D216" s="159"/>
      <c r="E216" s="159"/>
      <c r="F216" s="13"/>
    </row>
    <row r="217" spans="1:6" ht="18.75" x14ac:dyDescent="0.3">
      <c r="A217" s="166"/>
      <c r="B217" s="103"/>
      <c r="C217" s="159"/>
      <c r="D217" s="159"/>
      <c r="E217" s="159"/>
      <c r="F217" s="13"/>
    </row>
    <row r="218" spans="1:6" ht="18.75" x14ac:dyDescent="0.3">
      <c r="A218" s="166"/>
      <c r="B218" s="103"/>
      <c r="C218" s="159"/>
      <c r="D218" s="159"/>
      <c r="E218" s="159"/>
      <c r="F218" s="13"/>
    </row>
    <row r="219" spans="1:6" ht="18.75" x14ac:dyDescent="0.3">
      <c r="A219" s="166"/>
      <c r="B219" s="103"/>
      <c r="C219" s="159"/>
      <c r="D219" s="159"/>
      <c r="E219" s="159"/>
      <c r="F219" s="13"/>
    </row>
    <row r="220" spans="1:6" ht="18.75" x14ac:dyDescent="0.3">
      <c r="A220" s="166"/>
      <c r="B220" s="103"/>
      <c r="C220" s="159"/>
      <c r="D220" s="159"/>
      <c r="E220" s="159"/>
      <c r="F220" s="13"/>
    </row>
    <row r="221" spans="1:6" ht="18.75" x14ac:dyDescent="0.3">
      <c r="A221" s="166"/>
      <c r="B221" s="103"/>
      <c r="C221" s="159"/>
      <c r="D221" s="159"/>
      <c r="E221" s="159"/>
      <c r="F221" s="13"/>
    </row>
    <row r="222" spans="1:6" ht="18.75" x14ac:dyDescent="0.3">
      <c r="A222" s="166"/>
      <c r="B222" s="103"/>
      <c r="C222" s="159"/>
      <c r="D222" s="159"/>
      <c r="E222" s="159"/>
      <c r="F222" s="13"/>
    </row>
    <row r="223" spans="1:6" ht="18.75" x14ac:dyDescent="0.3">
      <c r="A223" s="166"/>
      <c r="B223" s="103"/>
      <c r="C223" s="159"/>
      <c r="D223" s="159"/>
      <c r="E223" s="159"/>
      <c r="F223" s="13"/>
    </row>
    <row r="224" spans="1:6" ht="18.75" x14ac:dyDescent="0.3">
      <c r="A224" s="166"/>
      <c r="B224" s="103"/>
      <c r="C224" s="159"/>
      <c r="D224" s="159"/>
      <c r="E224" s="159"/>
      <c r="F224" s="13"/>
    </row>
    <row r="225" spans="1:6" ht="18.75" x14ac:dyDescent="0.3">
      <c r="A225" s="166"/>
      <c r="B225" s="103"/>
      <c r="C225" s="159"/>
      <c r="D225" s="159"/>
      <c r="E225" s="159"/>
      <c r="F225" s="13"/>
    </row>
    <row r="226" spans="1:6" ht="18.75" x14ac:dyDescent="0.3">
      <c r="A226" s="166"/>
      <c r="B226" s="103"/>
      <c r="C226" s="159"/>
      <c r="D226" s="159"/>
      <c r="E226" s="159"/>
      <c r="F226" s="13"/>
    </row>
    <row r="227" spans="1:6" ht="18.75" x14ac:dyDescent="0.3">
      <c r="A227" s="166"/>
      <c r="B227" s="103"/>
      <c r="C227" s="159"/>
      <c r="D227" s="159"/>
      <c r="E227" s="159"/>
      <c r="F227" s="13"/>
    </row>
    <row r="228" spans="1:6" ht="18.75" x14ac:dyDescent="0.3">
      <c r="A228" s="166"/>
      <c r="B228" s="103"/>
      <c r="C228" s="159"/>
      <c r="D228" s="159"/>
      <c r="E228" s="159"/>
      <c r="F228" s="13"/>
    </row>
    <row r="229" spans="1:6" ht="18.75" x14ac:dyDescent="0.3">
      <c r="A229" s="166"/>
      <c r="B229" s="103"/>
      <c r="C229" s="159"/>
      <c r="D229" s="159"/>
      <c r="E229" s="159"/>
      <c r="F229" s="13"/>
    </row>
    <row r="230" spans="1:6" ht="18.75" x14ac:dyDescent="0.3">
      <c r="A230" s="166"/>
      <c r="B230" s="103"/>
      <c r="C230" s="159"/>
      <c r="D230" s="159"/>
      <c r="E230" s="159"/>
      <c r="F230" s="13"/>
    </row>
    <row r="231" spans="1:6" ht="18.75" x14ac:dyDescent="0.3">
      <c r="A231" s="166"/>
      <c r="B231" s="103"/>
      <c r="C231" s="159"/>
      <c r="D231" s="159"/>
      <c r="E231" s="159"/>
      <c r="F231" s="13"/>
    </row>
    <row r="232" spans="1:6" ht="18.75" x14ac:dyDescent="0.3">
      <c r="A232" s="166"/>
      <c r="B232" s="103"/>
      <c r="C232" s="159"/>
      <c r="D232" s="159"/>
      <c r="E232" s="159"/>
      <c r="F232" s="13"/>
    </row>
    <row r="233" spans="1:6" ht="18.75" x14ac:dyDescent="0.3">
      <c r="A233" s="166"/>
      <c r="B233" s="103"/>
      <c r="C233" s="159"/>
      <c r="D233" s="159"/>
      <c r="E233" s="159"/>
      <c r="F233" s="13"/>
    </row>
    <row r="234" spans="1:6" ht="18.75" x14ac:dyDescent="0.3">
      <c r="A234" s="166"/>
      <c r="B234" s="103"/>
      <c r="C234" s="159"/>
      <c r="D234" s="159"/>
      <c r="E234" s="159"/>
      <c r="F234" s="13"/>
    </row>
    <row r="235" spans="1:6" ht="18.75" x14ac:dyDescent="0.3">
      <c r="A235" s="166"/>
      <c r="B235" s="103"/>
      <c r="C235" s="159"/>
      <c r="D235" s="159"/>
      <c r="E235" s="159"/>
      <c r="F235" s="13"/>
    </row>
    <row r="236" spans="1:6" ht="18.75" x14ac:dyDescent="0.3">
      <c r="A236" s="166"/>
      <c r="B236" s="103"/>
      <c r="C236" s="159"/>
      <c r="D236" s="159"/>
      <c r="E236" s="159"/>
      <c r="F236" s="13"/>
    </row>
    <row r="237" spans="1:6" ht="18.75" x14ac:dyDescent="0.3">
      <c r="A237" s="166"/>
      <c r="B237" s="103"/>
      <c r="C237" s="159"/>
      <c r="D237" s="159"/>
      <c r="E237" s="159"/>
      <c r="F237" s="13"/>
    </row>
    <row r="238" spans="1:6" ht="18.75" x14ac:dyDescent="0.3">
      <c r="A238" s="166"/>
      <c r="B238" s="103"/>
      <c r="C238" s="159"/>
      <c r="D238" s="159"/>
      <c r="E238" s="159"/>
      <c r="F238" s="13"/>
    </row>
    <row r="239" spans="1:6" ht="18.75" x14ac:dyDescent="0.3">
      <c r="A239" s="166"/>
      <c r="B239" s="103"/>
      <c r="C239" s="159"/>
      <c r="D239" s="159"/>
      <c r="E239" s="159"/>
      <c r="F239" s="13"/>
    </row>
    <row r="240" spans="1:6" ht="18.75" x14ac:dyDescent="0.3">
      <c r="A240" s="166"/>
      <c r="B240" s="103"/>
      <c r="C240" s="159"/>
      <c r="D240" s="159"/>
      <c r="E240" s="159"/>
      <c r="F240" s="13"/>
    </row>
    <row r="241" spans="1:6" ht="18.75" x14ac:dyDescent="0.3">
      <c r="A241" s="166"/>
      <c r="B241" s="103"/>
      <c r="C241" s="159"/>
      <c r="D241" s="159"/>
      <c r="E241" s="159"/>
      <c r="F241" s="13"/>
    </row>
    <row r="242" spans="1:6" ht="18.75" x14ac:dyDescent="0.3">
      <c r="A242" s="166"/>
      <c r="B242" s="103"/>
      <c r="C242" s="159"/>
      <c r="D242" s="159"/>
      <c r="E242" s="159"/>
      <c r="F242" s="13"/>
    </row>
    <row r="243" spans="1:6" ht="18.75" x14ac:dyDescent="0.3">
      <c r="A243" s="166"/>
      <c r="B243" s="103"/>
      <c r="C243" s="159"/>
      <c r="D243" s="159"/>
      <c r="E243" s="159"/>
      <c r="F243" s="13"/>
    </row>
    <row r="244" spans="1:6" ht="18.75" x14ac:dyDescent="0.3">
      <c r="A244" s="166"/>
      <c r="B244" s="103"/>
      <c r="C244" s="159"/>
      <c r="D244" s="159"/>
      <c r="E244" s="159"/>
      <c r="F244" s="13"/>
    </row>
    <row r="245" spans="1:6" ht="18.75" x14ac:dyDescent="0.3">
      <c r="A245" s="166"/>
      <c r="B245" s="103"/>
      <c r="C245" s="159"/>
      <c r="D245" s="159"/>
      <c r="E245" s="159"/>
      <c r="F245" s="13"/>
    </row>
    <row r="246" spans="1:6" ht="18.75" x14ac:dyDescent="0.3">
      <c r="A246" s="166"/>
      <c r="B246" s="103"/>
      <c r="C246" s="159"/>
      <c r="D246" s="159"/>
      <c r="E246" s="159"/>
      <c r="F246" s="13"/>
    </row>
    <row r="247" spans="1:6" ht="18.75" x14ac:dyDescent="0.3">
      <c r="A247" s="166"/>
      <c r="B247" s="103"/>
      <c r="C247" s="159"/>
      <c r="D247" s="159"/>
      <c r="E247" s="159"/>
      <c r="F247" s="13"/>
    </row>
    <row r="248" spans="1:6" ht="18.75" x14ac:dyDescent="0.3">
      <c r="A248" s="166"/>
      <c r="B248" s="103"/>
      <c r="C248" s="159"/>
      <c r="D248" s="159"/>
      <c r="E248" s="159"/>
      <c r="F248" s="13"/>
    </row>
    <row r="249" spans="1:6" ht="18.75" x14ac:dyDescent="0.3">
      <c r="A249" s="166"/>
      <c r="B249" s="103"/>
      <c r="C249" s="159"/>
      <c r="D249" s="159"/>
      <c r="E249" s="159"/>
      <c r="F249" s="13"/>
    </row>
    <row r="250" spans="1:6" ht="18.75" x14ac:dyDescent="0.3">
      <c r="A250" s="166"/>
      <c r="B250" s="103"/>
      <c r="C250" s="159"/>
      <c r="D250" s="159"/>
      <c r="E250" s="159"/>
      <c r="F250" s="13"/>
    </row>
    <row r="251" spans="1:6" ht="18.75" x14ac:dyDescent="0.3">
      <c r="A251" s="166"/>
      <c r="B251" s="103"/>
      <c r="C251" s="159"/>
      <c r="D251" s="159"/>
      <c r="E251" s="159"/>
      <c r="F251" s="13"/>
    </row>
    <row r="252" spans="1:6" ht="18.75" x14ac:dyDescent="0.3">
      <c r="A252" s="166"/>
      <c r="B252" s="103"/>
      <c r="C252" s="159"/>
      <c r="D252" s="159"/>
      <c r="E252" s="159"/>
      <c r="F252" s="13"/>
    </row>
    <row r="253" spans="1:6" ht="18.75" x14ac:dyDescent="0.3">
      <c r="A253" s="166"/>
      <c r="B253" s="103"/>
      <c r="C253" s="159"/>
      <c r="D253" s="159"/>
      <c r="E253" s="159"/>
      <c r="F253" s="13"/>
    </row>
    <row r="254" spans="1:6" ht="18.75" x14ac:dyDescent="0.3">
      <c r="A254" s="166"/>
      <c r="B254" s="103"/>
      <c r="C254" s="159"/>
      <c r="D254" s="159"/>
      <c r="E254" s="159"/>
      <c r="F254" s="13"/>
    </row>
    <row r="255" spans="1:6" ht="18.75" x14ac:dyDescent="0.3">
      <c r="A255" s="166"/>
      <c r="B255" s="103"/>
      <c r="C255" s="159"/>
      <c r="D255" s="159"/>
      <c r="E255" s="159"/>
      <c r="F255" s="13"/>
    </row>
    <row r="256" spans="1:6" ht="18.75" x14ac:dyDescent="0.3">
      <c r="A256" s="166"/>
      <c r="B256" s="103"/>
      <c r="C256" s="159"/>
      <c r="D256" s="159"/>
      <c r="E256" s="159"/>
      <c r="F256" s="13"/>
    </row>
    <row r="257" spans="1:6" ht="18.75" x14ac:dyDescent="0.3">
      <c r="A257" s="166"/>
      <c r="B257" s="103"/>
      <c r="C257" s="159"/>
      <c r="D257" s="159"/>
      <c r="E257" s="159"/>
      <c r="F257" s="13"/>
    </row>
    <row r="258" spans="1:6" ht="18.75" x14ac:dyDescent="0.3">
      <c r="A258" s="166"/>
      <c r="B258" s="103"/>
      <c r="C258" s="159"/>
      <c r="D258" s="159"/>
      <c r="E258" s="159"/>
      <c r="F258" s="13"/>
    </row>
    <row r="259" spans="1:6" ht="18.75" x14ac:dyDescent="0.3">
      <c r="A259" s="166"/>
      <c r="B259" s="103"/>
      <c r="C259" s="159"/>
      <c r="D259" s="159"/>
      <c r="E259" s="159"/>
      <c r="F259" s="13"/>
    </row>
    <row r="260" spans="1:6" ht="18.75" x14ac:dyDescent="0.3">
      <c r="A260" s="166"/>
      <c r="B260" s="103"/>
      <c r="C260" s="159"/>
      <c r="D260" s="159"/>
      <c r="E260" s="159"/>
      <c r="F260" s="13"/>
    </row>
    <row r="261" spans="1:6" ht="18.75" x14ac:dyDescent="0.3">
      <c r="A261" s="166"/>
      <c r="B261" s="103"/>
      <c r="C261" s="159"/>
      <c r="D261" s="159"/>
      <c r="E261" s="159"/>
      <c r="F261" s="13"/>
    </row>
    <row r="262" spans="1:6" ht="18.75" x14ac:dyDescent="0.3">
      <c r="A262" s="166"/>
      <c r="B262" s="103"/>
      <c r="C262" s="159"/>
      <c r="D262" s="159"/>
      <c r="E262" s="159"/>
      <c r="F262" s="13"/>
    </row>
    <row r="263" spans="1:6" ht="18.75" x14ac:dyDescent="0.3">
      <c r="A263" s="166"/>
      <c r="B263" s="103"/>
      <c r="C263" s="159"/>
      <c r="D263" s="159"/>
      <c r="E263" s="159"/>
      <c r="F263" s="13"/>
    </row>
    <row r="264" spans="1:6" ht="18.75" x14ac:dyDescent="0.3">
      <c r="A264" s="166"/>
      <c r="B264" s="103"/>
      <c r="C264" s="159"/>
      <c r="D264" s="159"/>
      <c r="E264" s="159"/>
      <c r="F264" s="13"/>
    </row>
    <row r="265" spans="1:6" ht="18.75" x14ac:dyDescent="0.3">
      <c r="A265" s="166"/>
      <c r="B265" s="103"/>
      <c r="C265" s="159"/>
      <c r="D265" s="159"/>
      <c r="E265" s="159"/>
      <c r="F265" s="13"/>
    </row>
    <row r="266" spans="1:6" ht="18.75" x14ac:dyDescent="0.3">
      <c r="A266" s="166"/>
      <c r="B266" s="103"/>
      <c r="C266" s="159"/>
      <c r="D266" s="159"/>
      <c r="E266" s="159"/>
      <c r="F266" s="13"/>
    </row>
    <row r="267" spans="1:6" ht="18.75" x14ac:dyDescent="0.3">
      <c r="A267" s="166"/>
      <c r="B267" s="103"/>
      <c r="C267" s="159"/>
      <c r="D267" s="159"/>
      <c r="E267" s="159"/>
      <c r="F267" s="13"/>
    </row>
    <row r="268" spans="1:6" ht="18.75" x14ac:dyDescent="0.3">
      <c r="A268" s="166"/>
      <c r="B268" s="103"/>
      <c r="C268" s="159"/>
      <c r="D268" s="159"/>
      <c r="E268" s="159"/>
      <c r="F268" s="13"/>
    </row>
    <row r="269" spans="1:6" ht="18.75" x14ac:dyDescent="0.3">
      <c r="A269" s="166"/>
      <c r="B269" s="103"/>
      <c r="C269" s="159"/>
      <c r="D269" s="159"/>
      <c r="E269" s="159"/>
      <c r="F269" s="13"/>
    </row>
    <row r="270" spans="1:6" ht="18.75" x14ac:dyDescent="0.3">
      <c r="A270" s="166"/>
      <c r="B270" s="103"/>
      <c r="C270" s="159"/>
      <c r="D270" s="159"/>
      <c r="E270" s="159"/>
      <c r="F270" s="13"/>
    </row>
    <row r="271" spans="1:6" ht="18.75" x14ac:dyDescent="0.3">
      <c r="A271" s="166"/>
      <c r="B271" s="103"/>
      <c r="C271" s="159"/>
      <c r="D271" s="159"/>
      <c r="E271" s="159"/>
      <c r="F271" s="13"/>
    </row>
    <row r="272" spans="1:6" ht="18.75" x14ac:dyDescent="0.3">
      <c r="A272" s="166"/>
      <c r="B272" s="103"/>
      <c r="C272" s="159"/>
      <c r="D272" s="159"/>
      <c r="E272" s="159"/>
      <c r="F272" s="13"/>
    </row>
    <row r="273" spans="1:6" ht="18.75" x14ac:dyDescent="0.3">
      <c r="A273" s="166"/>
      <c r="B273" s="103"/>
      <c r="C273" s="159"/>
      <c r="D273" s="159"/>
      <c r="E273" s="159"/>
      <c r="F273" s="13"/>
    </row>
    <row r="274" spans="1:6" ht="18.75" x14ac:dyDescent="0.3">
      <c r="A274" s="166"/>
      <c r="B274" s="103"/>
      <c r="C274" s="159"/>
      <c r="D274" s="159"/>
      <c r="E274" s="159"/>
      <c r="F274" s="13"/>
    </row>
    <row r="275" spans="1:6" ht="18.75" x14ac:dyDescent="0.3">
      <c r="A275" s="166"/>
      <c r="B275" s="103"/>
      <c r="C275" s="159"/>
      <c r="D275" s="159"/>
      <c r="E275" s="159"/>
      <c r="F275" s="13"/>
    </row>
    <row r="276" spans="1:6" ht="18.75" x14ac:dyDescent="0.3">
      <c r="A276" s="166"/>
      <c r="B276" s="103"/>
      <c r="C276" s="159"/>
      <c r="D276" s="159"/>
      <c r="E276" s="159"/>
      <c r="F276" s="13"/>
    </row>
    <row r="277" spans="1:6" ht="18.75" x14ac:dyDescent="0.3">
      <c r="A277" s="166"/>
      <c r="B277" s="103"/>
      <c r="C277" s="159"/>
      <c r="D277" s="159"/>
      <c r="E277" s="159"/>
      <c r="F277" s="13"/>
    </row>
    <row r="278" spans="1:6" ht="18.75" x14ac:dyDescent="0.3">
      <c r="A278" s="166"/>
      <c r="B278" s="103"/>
      <c r="C278" s="159"/>
      <c r="D278" s="159"/>
      <c r="E278" s="159"/>
      <c r="F278" s="13"/>
    </row>
    <row r="279" spans="1:6" ht="18.75" x14ac:dyDescent="0.3">
      <c r="A279" s="166"/>
      <c r="B279" s="103"/>
      <c r="C279" s="159"/>
      <c r="D279" s="159"/>
      <c r="E279" s="159"/>
      <c r="F279" s="13"/>
    </row>
    <row r="280" spans="1:6" ht="18.75" x14ac:dyDescent="0.3">
      <c r="A280" s="166"/>
      <c r="B280" s="103"/>
      <c r="C280" s="159"/>
      <c r="D280" s="159"/>
      <c r="E280" s="159"/>
      <c r="F280" s="13"/>
    </row>
    <row r="281" spans="1:6" ht="18.75" x14ac:dyDescent="0.3">
      <c r="A281" s="166"/>
      <c r="B281" s="103"/>
      <c r="C281" s="159"/>
      <c r="D281" s="159"/>
      <c r="E281" s="159"/>
      <c r="F281" s="13"/>
    </row>
    <row r="282" spans="1:6" ht="18.75" x14ac:dyDescent="0.3">
      <c r="A282" s="166"/>
      <c r="B282" s="103"/>
      <c r="C282" s="159"/>
      <c r="D282" s="159"/>
      <c r="E282" s="159"/>
      <c r="F282" s="13"/>
    </row>
    <row r="283" spans="1:6" ht="18.75" x14ac:dyDescent="0.3">
      <c r="A283" s="166"/>
      <c r="B283" s="103"/>
      <c r="C283" s="159"/>
      <c r="D283" s="159"/>
      <c r="E283" s="159"/>
      <c r="F283" s="13"/>
    </row>
    <row r="284" spans="1:6" ht="18.75" x14ac:dyDescent="0.3">
      <c r="A284" s="166"/>
      <c r="B284" s="103"/>
      <c r="C284" s="159"/>
      <c r="D284" s="159"/>
      <c r="E284" s="159"/>
      <c r="F284" s="13"/>
    </row>
    <row r="285" spans="1:6" ht="18.75" x14ac:dyDescent="0.3">
      <c r="A285" s="166"/>
      <c r="B285" s="103"/>
      <c r="C285" s="159"/>
      <c r="D285" s="159"/>
      <c r="E285" s="159"/>
      <c r="F285" s="13"/>
    </row>
    <row r="286" spans="1:6" ht="18.75" x14ac:dyDescent="0.3">
      <c r="A286" s="166"/>
      <c r="B286" s="103"/>
      <c r="C286" s="159"/>
      <c r="D286" s="159"/>
      <c r="E286" s="159"/>
      <c r="F286" s="13"/>
    </row>
    <row r="287" spans="1:6" ht="18.75" x14ac:dyDescent="0.3">
      <c r="A287" s="166"/>
      <c r="B287" s="103"/>
      <c r="C287" s="159"/>
      <c r="D287" s="159"/>
      <c r="E287" s="159"/>
      <c r="F287" s="13"/>
    </row>
    <row r="288" spans="1:6" ht="18.75" x14ac:dyDescent="0.3">
      <c r="A288" s="166"/>
      <c r="B288" s="103"/>
      <c r="C288" s="159"/>
      <c r="D288" s="159"/>
      <c r="E288" s="159"/>
      <c r="F288" s="13"/>
    </row>
    <row r="289" spans="1:6" ht="18.75" x14ac:dyDescent="0.3">
      <c r="A289" s="166"/>
      <c r="B289" s="103"/>
      <c r="C289" s="159"/>
      <c r="D289" s="159"/>
      <c r="E289" s="159"/>
      <c r="F289" s="13"/>
    </row>
    <row r="290" spans="1:6" ht="18.75" x14ac:dyDescent="0.3">
      <c r="A290" s="166"/>
      <c r="B290" s="103"/>
      <c r="C290" s="159"/>
      <c r="D290" s="159"/>
      <c r="E290" s="159"/>
      <c r="F290" s="13"/>
    </row>
    <row r="291" spans="1:6" ht="18.75" x14ac:dyDescent="0.3">
      <c r="A291" s="166"/>
      <c r="B291" s="103"/>
      <c r="C291" s="159"/>
      <c r="D291" s="159"/>
      <c r="E291" s="159"/>
      <c r="F291" s="13"/>
    </row>
    <row r="292" spans="1:6" ht="18.75" x14ac:dyDescent="0.3">
      <c r="A292" s="166"/>
      <c r="B292" s="103"/>
      <c r="C292" s="159"/>
      <c r="D292" s="159"/>
      <c r="E292" s="159"/>
      <c r="F292" s="13"/>
    </row>
    <row r="293" spans="1:6" ht="18.75" x14ac:dyDescent="0.3">
      <c r="A293" s="166"/>
      <c r="B293" s="103"/>
      <c r="C293" s="159"/>
      <c r="D293" s="159"/>
      <c r="E293" s="159"/>
      <c r="F293" s="13"/>
    </row>
    <row r="294" spans="1:6" ht="18.75" x14ac:dyDescent="0.3">
      <c r="A294" s="166"/>
      <c r="B294" s="103"/>
      <c r="C294" s="159"/>
      <c r="D294" s="159"/>
      <c r="E294" s="159"/>
      <c r="F294" s="13"/>
    </row>
    <row r="295" spans="1:6" ht="18.75" x14ac:dyDescent="0.3">
      <c r="A295" s="166"/>
      <c r="B295" s="103"/>
      <c r="C295" s="159"/>
      <c r="D295" s="159"/>
      <c r="E295" s="159"/>
      <c r="F295" s="13"/>
    </row>
    <row r="296" spans="1:6" ht="18.75" x14ac:dyDescent="0.3">
      <c r="A296" s="166"/>
      <c r="B296" s="103"/>
      <c r="C296" s="159"/>
      <c r="D296" s="159"/>
      <c r="E296" s="159"/>
      <c r="F296" s="13"/>
    </row>
    <row r="297" spans="1:6" ht="18.75" x14ac:dyDescent="0.3">
      <c r="A297" s="166"/>
      <c r="B297" s="103"/>
      <c r="C297" s="159"/>
      <c r="D297" s="159"/>
      <c r="E297" s="159"/>
      <c r="F297" s="13"/>
    </row>
    <row r="298" spans="1:6" ht="18.75" x14ac:dyDescent="0.3">
      <c r="A298" s="166"/>
      <c r="B298" s="103"/>
      <c r="C298" s="159"/>
      <c r="D298" s="159"/>
      <c r="E298" s="159"/>
      <c r="F298" s="13"/>
    </row>
    <row r="299" spans="1:6" ht="18.75" x14ac:dyDescent="0.3">
      <c r="A299" s="166"/>
      <c r="B299" s="103"/>
      <c r="C299" s="159"/>
      <c r="D299" s="159"/>
      <c r="E299" s="159"/>
      <c r="F299" s="13"/>
    </row>
    <row r="300" spans="1:6" ht="18.75" x14ac:dyDescent="0.3">
      <c r="A300" s="166"/>
      <c r="B300" s="103"/>
      <c r="C300" s="159"/>
      <c r="D300" s="159"/>
      <c r="E300" s="159"/>
      <c r="F300" s="13"/>
    </row>
    <row r="301" spans="1:6" ht="18.75" x14ac:dyDescent="0.3">
      <c r="A301" s="166"/>
      <c r="B301" s="103"/>
      <c r="C301" s="159"/>
      <c r="D301" s="159"/>
      <c r="E301" s="159"/>
      <c r="F301" s="13"/>
    </row>
    <row r="302" spans="1:6" ht="18.75" x14ac:dyDescent="0.3">
      <c r="A302" s="166"/>
      <c r="B302" s="103"/>
      <c r="C302" s="159"/>
      <c r="D302" s="159"/>
      <c r="E302" s="159"/>
      <c r="F302" s="13"/>
    </row>
    <row r="303" spans="1:6" ht="18.75" x14ac:dyDescent="0.3">
      <c r="A303" s="166"/>
      <c r="B303" s="103"/>
      <c r="C303" s="159"/>
      <c r="D303" s="159"/>
      <c r="E303" s="159"/>
      <c r="F303" s="13"/>
    </row>
    <row r="304" spans="1:6" ht="18.75" x14ac:dyDescent="0.3">
      <c r="A304" s="166"/>
      <c r="B304" s="103"/>
      <c r="C304" s="159"/>
      <c r="D304" s="159"/>
      <c r="E304" s="159"/>
      <c r="F304" s="13"/>
    </row>
    <row r="305" spans="1:6" ht="18.75" x14ac:dyDescent="0.3">
      <c r="A305" s="166"/>
      <c r="B305" s="103"/>
      <c r="C305" s="159"/>
      <c r="D305" s="159"/>
      <c r="E305" s="159"/>
      <c r="F305" s="13"/>
    </row>
    <row r="306" spans="1:6" ht="18.75" x14ac:dyDescent="0.3">
      <c r="A306" s="166"/>
      <c r="B306" s="103"/>
      <c r="C306" s="159"/>
      <c r="D306" s="159"/>
      <c r="E306" s="159"/>
      <c r="F306" s="13"/>
    </row>
    <row r="307" spans="1:6" ht="18.75" x14ac:dyDescent="0.3">
      <c r="A307" s="166"/>
      <c r="B307" s="103"/>
      <c r="C307" s="159"/>
      <c r="D307" s="159"/>
      <c r="E307" s="159"/>
      <c r="F307" s="13"/>
    </row>
    <row r="308" spans="1:6" ht="18.75" x14ac:dyDescent="0.3">
      <c r="A308" s="166"/>
      <c r="B308" s="103"/>
      <c r="C308" s="159"/>
      <c r="D308" s="159"/>
      <c r="E308" s="159"/>
      <c r="F308" s="13"/>
    </row>
    <row r="309" spans="1:6" ht="18.75" x14ac:dyDescent="0.3">
      <c r="A309" s="166"/>
      <c r="B309" s="103"/>
      <c r="C309" s="159"/>
      <c r="D309" s="159"/>
      <c r="E309" s="159"/>
      <c r="F309" s="13"/>
    </row>
    <row r="310" spans="1:6" ht="18.75" x14ac:dyDescent="0.3">
      <c r="A310" s="166"/>
      <c r="B310" s="103"/>
      <c r="C310" s="159"/>
      <c r="D310" s="159"/>
      <c r="E310" s="159"/>
      <c r="F310" s="13"/>
    </row>
    <row r="311" spans="1:6" ht="18.75" x14ac:dyDescent="0.3">
      <c r="A311" s="166"/>
      <c r="B311" s="103"/>
      <c r="C311" s="159"/>
      <c r="D311" s="159"/>
      <c r="E311" s="159"/>
      <c r="F311" s="13"/>
    </row>
    <row r="312" spans="1:6" ht="18.75" x14ac:dyDescent="0.3">
      <c r="A312" s="166"/>
      <c r="B312" s="103"/>
      <c r="C312" s="159"/>
      <c r="D312" s="159"/>
      <c r="E312" s="159"/>
      <c r="F312" s="13"/>
    </row>
    <row r="313" spans="1:6" ht="18.75" x14ac:dyDescent="0.3">
      <c r="A313" s="166"/>
      <c r="B313" s="103"/>
      <c r="C313" s="159"/>
      <c r="D313" s="159"/>
      <c r="E313" s="159"/>
      <c r="F313" s="13"/>
    </row>
    <row r="314" spans="1:6" ht="18.75" x14ac:dyDescent="0.3">
      <c r="A314" s="166"/>
      <c r="B314" s="103"/>
      <c r="C314" s="159"/>
      <c r="D314" s="159"/>
      <c r="E314" s="159"/>
      <c r="F314" s="13"/>
    </row>
    <row r="315" spans="1:6" ht="18.75" x14ac:dyDescent="0.3">
      <c r="A315" s="166"/>
      <c r="B315" s="103"/>
      <c r="C315" s="159"/>
      <c r="D315" s="159"/>
      <c r="E315" s="159"/>
      <c r="F315" s="13"/>
    </row>
    <row r="316" spans="1:6" ht="18.75" x14ac:dyDescent="0.3">
      <c r="A316" s="166"/>
      <c r="B316" s="103"/>
      <c r="C316" s="159"/>
      <c r="D316" s="159"/>
      <c r="E316" s="159"/>
      <c r="F316" s="13"/>
    </row>
    <row r="317" spans="1:6" ht="18.75" x14ac:dyDescent="0.3">
      <c r="A317" s="166"/>
      <c r="B317" s="103"/>
      <c r="C317" s="159"/>
      <c r="D317" s="159"/>
      <c r="E317" s="159"/>
      <c r="F317" s="13"/>
    </row>
    <row r="318" spans="1:6" ht="18.75" x14ac:dyDescent="0.3">
      <c r="A318" s="166"/>
      <c r="B318" s="103"/>
      <c r="C318" s="159"/>
      <c r="D318" s="159"/>
      <c r="E318" s="159"/>
      <c r="F318" s="13"/>
    </row>
    <row r="319" spans="1:6" ht="18.75" x14ac:dyDescent="0.3">
      <c r="A319" s="166"/>
      <c r="B319" s="103"/>
      <c r="C319" s="159"/>
      <c r="D319" s="159"/>
      <c r="E319" s="159"/>
      <c r="F319" s="13"/>
    </row>
    <row r="320" spans="1:6" ht="18.75" x14ac:dyDescent="0.3">
      <c r="A320" s="166"/>
      <c r="B320" s="103"/>
      <c r="C320" s="159"/>
      <c r="D320" s="159"/>
      <c r="E320" s="159"/>
      <c r="F320" s="13"/>
    </row>
    <row r="321" spans="1:6" ht="18.75" x14ac:dyDescent="0.3">
      <c r="A321" s="166"/>
      <c r="B321" s="103"/>
      <c r="C321" s="159"/>
      <c r="D321" s="159"/>
      <c r="E321" s="159"/>
      <c r="F321" s="13"/>
    </row>
    <row r="322" spans="1:6" ht="18.75" x14ac:dyDescent="0.3">
      <c r="A322" s="166"/>
      <c r="B322" s="103"/>
      <c r="C322" s="159"/>
      <c r="D322" s="159"/>
      <c r="E322" s="159"/>
      <c r="F322" s="13"/>
    </row>
    <row r="323" spans="1:6" ht="18.75" x14ac:dyDescent="0.3">
      <c r="A323" s="166"/>
      <c r="B323" s="103"/>
      <c r="C323" s="159"/>
      <c r="D323" s="159"/>
      <c r="E323" s="159"/>
      <c r="F323" s="13"/>
    </row>
    <row r="324" spans="1:6" ht="18.75" x14ac:dyDescent="0.3">
      <c r="A324" s="166"/>
      <c r="B324" s="103"/>
      <c r="C324" s="159"/>
      <c r="D324" s="159"/>
      <c r="E324" s="159"/>
      <c r="F324" s="13"/>
    </row>
    <row r="325" spans="1:6" ht="18.75" x14ac:dyDescent="0.3">
      <c r="A325" s="166"/>
      <c r="B325" s="103"/>
      <c r="C325" s="159"/>
      <c r="D325" s="159"/>
      <c r="E325" s="159"/>
      <c r="F325" s="13"/>
    </row>
    <row r="326" spans="1:6" ht="18.75" x14ac:dyDescent="0.3">
      <c r="A326" s="166"/>
      <c r="B326" s="103"/>
      <c r="C326" s="159"/>
      <c r="D326" s="159"/>
      <c r="E326" s="159"/>
      <c r="F326" s="13"/>
    </row>
    <row r="327" spans="1:6" ht="18.75" x14ac:dyDescent="0.3">
      <c r="A327" s="166"/>
      <c r="B327" s="103"/>
      <c r="C327" s="159"/>
      <c r="D327" s="159"/>
      <c r="E327" s="159"/>
      <c r="F327" s="13"/>
    </row>
    <row r="328" spans="1:6" ht="18.75" x14ac:dyDescent="0.3">
      <c r="A328" s="166"/>
      <c r="B328" s="103"/>
      <c r="C328" s="159"/>
      <c r="D328" s="159"/>
      <c r="E328" s="159"/>
      <c r="F328" s="13"/>
    </row>
    <row r="329" spans="1:6" ht="18.75" x14ac:dyDescent="0.3">
      <c r="A329" s="166"/>
      <c r="B329" s="103"/>
      <c r="C329" s="159"/>
      <c r="D329" s="159"/>
      <c r="E329" s="159"/>
      <c r="F329" s="13"/>
    </row>
    <row r="330" spans="1:6" ht="18.75" x14ac:dyDescent="0.3">
      <c r="A330" s="166"/>
      <c r="B330" s="103"/>
      <c r="C330" s="159"/>
      <c r="D330" s="159"/>
      <c r="E330" s="159"/>
      <c r="F330" s="13"/>
    </row>
    <row r="331" spans="1:6" ht="18.75" x14ac:dyDescent="0.3">
      <c r="A331" s="166"/>
      <c r="B331" s="103"/>
      <c r="C331" s="159"/>
      <c r="D331" s="159"/>
      <c r="E331" s="159"/>
      <c r="F331" s="13"/>
    </row>
    <row r="332" spans="1:6" ht="18.75" x14ac:dyDescent="0.3">
      <c r="A332" s="166"/>
      <c r="B332" s="103"/>
      <c r="C332" s="159"/>
      <c r="D332" s="159"/>
      <c r="E332" s="159"/>
      <c r="F332" s="13"/>
    </row>
    <row r="333" spans="1:6" ht="18.75" x14ac:dyDescent="0.3">
      <c r="A333" s="166"/>
      <c r="B333" s="103"/>
      <c r="C333" s="159"/>
      <c r="D333" s="159"/>
      <c r="E333" s="159"/>
      <c r="F333" s="13"/>
    </row>
    <row r="334" spans="1:6" ht="18.75" x14ac:dyDescent="0.3">
      <c r="A334" s="166"/>
      <c r="B334" s="103"/>
      <c r="C334" s="159"/>
      <c r="D334" s="159"/>
      <c r="E334" s="159"/>
      <c r="F334" s="13"/>
    </row>
    <row r="335" spans="1:6" ht="18.75" x14ac:dyDescent="0.3">
      <c r="A335" s="166"/>
      <c r="B335" s="103"/>
      <c r="C335" s="159"/>
      <c r="D335" s="159"/>
      <c r="E335" s="159"/>
      <c r="F335" s="13"/>
    </row>
    <row r="336" spans="1:6" ht="18.75" x14ac:dyDescent="0.3">
      <c r="A336" s="166"/>
      <c r="B336" s="103"/>
      <c r="C336" s="159"/>
      <c r="D336" s="159"/>
      <c r="E336" s="159"/>
      <c r="F336" s="13"/>
    </row>
    <row r="337" spans="1:6" ht="18.75" x14ac:dyDescent="0.3">
      <c r="A337" s="166"/>
      <c r="B337" s="103"/>
      <c r="C337" s="159"/>
      <c r="D337" s="159"/>
      <c r="E337" s="159"/>
      <c r="F337" s="13"/>
    </row>
    <row r="338" spans="1:6" ht="18.75" x14ac:dyDescent="0.3">
      <c r="A338" s="166"/>
      <c r="B338" s="103"/>
      <c r="C338" s="159"/>
      <c r="D338" s="159"/>
      <c r="E338" s="159"/>
      <c r="F338" s="13"/>
    </row>
    <row r="339" spans="1:6" ht="18.75" x14ac:dyDescent="0.3">
      <c r="A339" s="166"/>
      <c r="B339" s="103"/>
      <c r="C339" s="159"/>
      <c r="D339" s="159"/>
      <c r="E339" s="159"/>
      <c r="F339" s="13"/>
    </row>
    <row r="340" spans="1:6" ht="18.75" x14ac:dyDescent="0.3">
      <c r="A340" s="166"/>
      <c r="B340" s="103"/>
      <c r="C340" s="159"/>
      <c r="D340" s="159"/>
      <c r="E340" s="159"/>
      <c r="F340" s="13"/>
    </row>
    <row r="341" spans="1:6" ht="18.75" x14ac:dyDescent="0.3">
      <c r="A341" s="166"/>
      <c r="B341" s="103"/>
      <c r="C341" s="159"/>
      <c r="D341" s="159"/>
      <c r="E341" s="159"/>
      <c r="F341" s="13"/>
    </row>
    <row r="342" spans="1:6" ht="18.75" x14ac:dyDescent="0.3">
      <c r="A342" s="166"/>
      <c r="B342" s="103"/>
      <c r="C342" s="159"/>
      <c r="D342" s="159"/>
      <c r="E342" s="159"/>
      <c r="F342" s="13"/>
    </row>
    <row r="343" spans="1:6" ht="18.75" x14ac:dyDescent="0.3">
      <c r="A343" s="166"/>
      <c r="B343" s="103"/>
      <c r="C343" s="159"/>
      <c r="D343" s="159"/>
      <c r="E343" s="159"/>
      <c r="F343" s="13"/>
    </row>
    <row r="344" spans="1:6" ht="18.75" x14ac:dyDescent="0.3">
      <c r="A344" s="166"/>
      <c r="B344" s="103"/>
      <c r="C344" s="159"/>
      <c r="D344" s="159"/>
      <c r="E344" s="159"/>
      <c r="F344" s="13"/>
    </row>
    <row r="345" spans="1:6" ht="18.75" x14ac:dyDescent="0.3">
      <c r="A345" s="166"/>
      <c r="B345" s="103"/>
      <c r="C345" s="159"/>
      <c r="D345" s="159"/>
      <c r="E345" s="159"/>
      <c r="F345" s="13"/>
    </row>
    <row r="346" spans="1:6" ht="18.75" x14ac:dyDescent="0.3">
      <c r="A346" s="166"/>
      <c r="B346" s="103"/>
      <c r="C346" s="159"/>
      <c r="D346" s="159"/>
      <c r="E346" s="159"/>
      <c r="F346" s="13"/>
    </row>
    <row r="347" spans="1:6" ht="18.75" x14ac:dyDescent="0.3">
      <c r="A347" s="166"/>
      <c r="B347" s="103"/>
      <c r="C347" s="159"/>
      <c r="D347" s="159"/>
      <c r="E347" s="159"/>
      <c r="F347" s="13"/>
    </row>
    <row r="348" spans="1:6" ht="18.75" x14ac:dyDescent="0.3">
      <c r="A348" s="166"/>
      <c r="B348" s="103"/>
      <c r="C348" s="159"/>
      <c r="D348" s="159"/>
      <c r="E348" s="159"/>
      <c r="F348" s="13"/>
    </row>
    <row r="349" spans="1:6" ht="18.75" x14ac:dyDescent="0.3">
      <c r="A349" s="166"/>
      <c r="B349" s="103"/>
      <c r="C349" s="159"/>
      <c r="D349" s="159"/>
      <c r="E349" s="159"/>
      <c r="F349" s="13"/>
    </row>
    <row r="350" spans="1:6" ht="18.75" x14ac:dyDescent="0.3">
      <c r="A350" s="166"/>
      <c r="B350" s="103"/>
      <c r="C350" s="159"/>
      <c r="D350" s="159"/>
      <c r="E350" s="159"/>
      <c r="F350" s="13"/>
    </row>
    <row r="351" spans="1:6" ht="18.75" x14ac:dyDescent="0.3">
      <c r="A351" s="166"/>
      <c r="B351" s="103"/>
      <c r="C351" s="159"/>
      <c r="D351" s="159"/>
      <c r="E351" s="159"/>
      <c r="F351" s="13"/>
    </row>
    <row r="352" spans="1:6" ht="18.75" x14ac:dyDescent="0.3">
      <c r="A352" s="166"/>
      <c r="B352" s="103"/>
      <c r="C352" s="159"/>
      <c r="D352" s="159"/>
      <c r="E352" s="159"/>
      <c r="F352" s="13"/>
    </row>
    <row r="353" spans="1:6" ht="18.75" x14ac:dyDescent="0.3">
      <c r="A353" s="166"/>
      <c r="B353" s="103"/>
      <c r="C353" s="159"/>
      <c r="D353" s="159"/>
      <c r="E353" s="159"/>
      <c r="F353" s="13"/>
    </row>
    <row r="354" spans="1:6" ht="18.75" x14ac:dyDescent="0.3">
      <c r="A354" s="166"/>
      <c r="B354" s="103"/>
      <c r="C354" s="159"/>
      <c r="D354" s="159"/>
      <c r="E354" s="159"/>
      <c r="F354" s="13"/>
    </row>
    <row r="355" spans="1:6" ht="18.75" x14ac:dyDescent="0.3">
      <c r="A355" s="166"/>
      <c r="B355" s="103"/>
      <c r="C355" s="159"/>
      <c r="D355" s="159"/>
      <c r="E355" s="159"/>
      <c r="F355" s="13"/>
    </row>
    <row r="356" spans="1:6" ht="18.75" x14ac:dyDescent="0.3">
      <c r="A356" s="166"/>
      <c r="B356" s="103"/>
      <c r="C356" s="159"/>
      <c r="D356" s="159"/>
      <c r="E356" s="159"/>
      <c r="F356" s="13"/>
    </row>
    <row r="357" spans="1:6" ht="18.75" x14ac:dyDescent="0.3">
      <c r="A357" s="166"/>
      <c r="B357" s="103"/>
      <c r="C357" s="159"/>
      <c r="D357" s="159"/>
      <c r="E357" s="159"/>
      <c r="F357" s="13"/>
    </row>
    <row r="358" spans="1:6" ht="18.75" x14ac:dyDescent="0.3">
      <c r="A358" s="166"/>
      <c r="B358" s="103"/>
      <c r="C358" s="159"/>
      <c r="D358" s="159"/>
      <c r="E358" s="159"/>
      <c r="F358" s="13"/>
    </row>
    <row r="359" spans="1:6" ht="18.75" x14ac:dyDescent="0.3">
      <c r="A359" s="166"/>
      <c r="B359" s="103"/>
      <c r="C359" s="159"/>
      <c r="D359" s="159"/>
      <c r="E359" s="159"/>
      <c r="F359" s="13"/>
    </row>
    <row r="360" spans="1:6" ht="18.75" x14ac:dyDescent="0.3">
      <c r="A360" s="166"/>
      <c r="B360" s="103"/>
      <c r="C360" s="159"/>
      <c r="D360" s="159"/>
      <c r="E360" s="159"/>
      <c r="F360" s="13"/>
    </row>
    <row r="361" spans="1:6" ht="18.75" x14ac:dyDescent="0.3">
      <c r="A361" s="166"/>
      <c r="B361" s="103"/>
      <c r="C361" s="159"/>
      <c r="D361" s="159"/>
      <c r="E361" s="159"/>
      <c r="F361" s="13"/>
    </row>
    <row r="362" spans="1:6" ht="18.75" x14ac:dyDescent="0.3">
      <c r="A362" s="166"/>
      <c r="B362" s="103"/>
      <c r="C362" s="159"/>
      <c r="D362" s="159"/>
      <c r="E362" s="159"/>
      <c r="F362" s="13"/>
    </row>
    <row r="363" spans="1:6" ht="18.75" x14ac:dyDescent="0.3">
      <c r="A363" s="166"/>
      <c r="B363" s="103"/>
      <c r="C363" s="159"/>
      <c r="D363" s="159"/>
      <c r="E363" s="159"/>
      <c r="F363" s="13"/>
    </row>
    <row r="364" spans="1:6" ht="18.75" x14ac:dyDescent="0.3">
      <c r="A364" s="166"/>
      <c r="B364" s="103"/>
      <c r="C364" s="159"/>
      <c r="D364" s="159"/>
      <c r="E364" s="159"/>
      <c r="F364" s="13"/>
    </row>
    <row r="365" spans="1:6" ht="18.75" x14ac:dyDescent="0.3">
      <c r="A365" s="166"/>
      <c r="B365" s="103"/>
      <c r="C365" s="159"/>
      <c r="D365" s="159"/>
      <c r="E365" s="159"/>
      <c r="F365" s="13"/>
    </row>
    <row r="366" spans="1:6" ht="18.75" x14ac:dyDescent="0.3">
      <c r="A366" s="166"/>
      <c r="B366" s="103"/>
      <c r="C366" s="159"/>
      <c r="D366" s="159"/>
      <c r="E366" s="159"/>
      <c r="F366" s="13"/>
    </row>
    <row r="367" spans="1:6" ht="18.75" x14ac:dyDescent="0.3">
      <c r="A367" s="166"/>
      <c r="B367" s="103"/>
      <c r="C367" s="159"/>
      <c r="D367" s="159"/>
      <c r="E367" s="159"/>
      <c r="F367" s="13"/>
    </row>
    <row r="368" spans="1:6" ht="18.75" x14ac:dyDescent="0.3">
      <c r="A368" s="166"/>
      <c r="B368" s="103"/>
      <c r="C368" s="159"/>
      <c r="D368" s="159"/>
      <c r="E368" s="159"/>
      <c r="F368" s="13"/>
    </row>
    <row r="369" spans="1:6" ht="18.75" x14ac:dyDescent="0.3">
      <c r="A369" s="166"/>
      <c r="B369" s="103"/>
      <c r="C369" s="159"/>
      <c r="D369" s="159"/>
      <c r="E369" s="159"/>
      <c r="F369" s="13"/>
    </row>
    <row r="370" spans="1:6" ht="18.75" x14ac:dyDescent="0.3">
      <c r="A370" s="166"/>
      <c r="B370" s="103"/>
      <c r="C370" s="159"/>
      <c r="D370" s="159"/>
      <c r="E370" s="159"/>
      <c r="F370" s="13"/>
    </row>
    <row r="371" spans="1:6" ht="18.75" x14ac:dyDescent="0.3">
      <c r="A371" s="166"/>
      <c r="B371" s="103"/>
      <c r="C371" s="159"/>
      <c r="D371" s="159"/>
      <c r="E371" s="159"/>
      <c r="F371" s="13"/>
    </row>
    <row r="372" spans="1:6" ht="18.75" x14ac:dyDescent="0.3">
      <c r="A372" s="166"/>
      <c r="B372" s="103"/>
      <c r="C372" s="159"/>
      <c r="D372" s="159"/>
      <c r="E372" s="159"/>
      <c r="F372" s="13"/>
    </row>
    <row r="373" spans="1:6" ht="18.75" x14ac:dyDescent="0.3">
      <c r="A373" s="166"/>
      <c r="B373" s="103"/>
      <c r="C373" s="159"/>
      <c r="D373" s="159"/>
      <c r="E373" s="159"/>
      <c r="F373" s="13"/>
    </row>
    <row r="374" spans="1:6" ht="18.75" x14ac:dyDescent="0.3">
      <c r="A374" s="166"/>
      <c r="B374" s="103"/>
      <c r="C374" s="159"/>
      <c r="D374" s="159"/>
      <c r="E374" s="159"/>
      <c r="F374" s="13"/>
    </row>
    <row r="375" spans="1:6" ht="18.75" x14ac:dyDescent="0.3">
      <c r="A375" s="166"/>
      <c r="B375" s="103"/>
      <c r="C375" s="159"/>
      <c r="D375" s="159"/>
      <c r="E375" s="159"/>
      <c r="F375" s="13"/>
    </row>
    <row r="376" spans="1:6" ht="18.75" x14ac:dyDescent="0.3">
      <c r="A376" s="166"/>
      <c r="B376" s="103"/>
      <c r="C376" s="159"/>
      <c r="D376" s="159"/>
      <c r="E376" s="159"/>
      <c r="F376" s="13"/>
    </row>
    <row r="377" spans="1:6" ht="18.75" x14ac:dyDescent="0.3">
      <c r="A377" s="166"/>
      <c r="B377" s="103"/>
      <c r="C377" s="159"/>
      <c r="D377" s="159"/>
      <c r="E377" s="159"/>
      <c r="F377" s="13"/>
    </row>
    <row r="378" spans="1:6" ht="18.75" x14ac:dyDescent="0.3">
      <c r="A378" s="166"/>
      <c r="B378" s="103"/>
      <c r="C378" s="159"/>
      <c r="D378" s="159"/>
      <c r="E378" s="159"/>
      <c r="F378" s="13"/>
    </row>
    <row r="379" spans="1:6" ht="18.75" x14ac:dyDescent="0.3">
      <c r="A379" s="166"/>
      <c r="B379" s="103"/>
      <c r="C379" s="159"/>
      <c r="D379" s="159"/>
      <c r="E379" s="159"/>
      <c r="F379" s="13"/>
    </row>
    <row r="380" spans="1:6" ht="18.75" x14ac:dyDescent="0.3">
      <c r="A380" s="166"/>
      <c r="B380" s="103"/>
      <c r="C380" s="159"/>
      <c r="D380" s="159"/>
      <c r="E380" s="159"/>
      <c r="F380" s="13"/>
    </row>
    <row r="381" spans="1:6" ht="18.75" x14ac:dyDescent="0.3">
      <c r="A381" s="166"/>
      <c r="B381" s="103"/>
      <c r="C381" s="159"/>
      <c r="D381" s="159"/>
      <c r="E381" s="159"/>
      <c r="F381" s="13"/>
    </row>
    <row r="382" spans="1:6" ht="18.75" x14ac:dyDescent="0.3">
      <c r="A382" s="166"/>
      <c r="B382" s="103"/>
      <c r="C382" s="159"/>
      <c r="D382" s="159"/>
      <c r="E382" s="159"/>
      <c r="F382" s="13"/>
    </row>
    <row r="383" spans="1:6" ht="18.75" x14ac:dyDescent="0.3">
      <c r="A383" s="166"/>
      <c r="B383" s="103"/>
      <c r="C383" s="159"/>
      <c r="D383" s="159"/>
      <c r="E383" s="159"/>
      <c r="F383" s="13"/>
    </row>
    <row r="384" spans="1:6" ht="18.75" x14ac:dyDescent="0.3">
      <c r="A384" s="166"/>
      <c r="B384" s="103"/>
      <c r="C384" s="159"/>
      <c r="D384" s="159"/>
      <c r="E384" s="159"/>
      <c r="F384" s="13"/>
    </row>
    <row r="385" spans="1:6" ht="18.75" x14ac:dyDescent="0.3">
      <c r="A385" s="166"/>
      <c r="B385" s="103"/>
      <c r="C385" s="159"/>
      <c r="D385" s="159"/>
      <c r="E385" s="159"/>
      <c r="F385" s="13"/>
    </row>
    <row r="386" spans="1:6" ht="18.75" x14ac:dyDescent="0.3">
      <c r="A386" s="166"/>
      <c r="B386" s="103"/>
      <c r="C386" s="159"/>
      <c r="D386" s="159"/>
      <c r="E386" s="159"/>
      <c r="F386" s="13"/>
    </row>
    <row r="387" spans="1:6" ht="18.75" x14ac:dyDescent="0.3">
      <c r="A387" s="166"/>
      <c r="B387" s="103"/>
      <c r="C387" s="159"/>
      <c r="D387" s="159"/>
      <c r="E387" s="159"/>
      <c r="F387" s="13"/>
    </row>
    <row r="388" spans="1:6" ht="18.75" x14ac:dyDescent="0.3">
      <c r="A388" s="166"/>
      <c r="B388" s="103"/>
      <c r="C388" s="159"/>
      <c r="D388" s="159"/>
      <c r="E388" s="159"/>
      <c r="F388" s="13"/>
    </row>
    <row r="389" spans="1:6" ht="18.75" x14ac:dyDescent="0.3">
      <c r="A389" s="166"/>
      <c r="B389" s="103"/>
      <c r="C389" s="159"/>
      <c r="D389" s="159"/>
      <c r="E389" s="159"/>
      <c r="F389" s="13"/>
    </row>
    <row r="390" spans="1:6" ht="18.75" x14ac:dyDescent="0.3">
      <c r="A390" s="166"/>
      <c r="B390" s="103"/>
      <c r="C390" s="159"/>
      <c r="D390" s="159"/>
      <c r="E390" s="159"/>
      <c r="F390" s="13"/>
    </row>
    <row r="391" spans="1:6" ht="18.75" x14ac:dyDescent="0.3">
      <c r="A391" s="166"/>
      <c r="B391" s="103"/>
      <c r="C391" s="159"/>
      <c r="D391" s="159"/>
      <c r="E391" s="159"/>
      <c r="F391" s="13"/>
    </row>
    <row r="392" spans="1:6" ht="18.75" x14ac:dyDescent="0.3">
      <c r="A392" s="166"/>
      <c r="B392" s="103"/>
      <c r="C392" s="159"/>
      <c r="D392" s="159"/>
      <c r="E392" s="159"/>
      <c r="F392" s="13"/>
    </row>
    <row r="393" spans="1:6" ht="18.75" x14ac:dyDescent="0.3">
      <c r="A393" s="166"/>
      <c r="B393" s="103"/>
      <c r="C393" s="159"/>
      <c r="D393" s="159"/>
      <c r="E393" s="159"/>
      <c r="F393" s="13"/>
    </row>
    <row r="394" spans="1:6" ht="18.75" x14ac:dyDescent="0.3">
      <c r="A394" s="166"/>
      <c r="B394" s="103"/>
      <c r="C394" s="159"/>
      <c r="D394" s="159"/>
      <c r="E394" s="159"/>
      <c r="F394" s="13"/>
    </row>
    <row r="395" spans="1:6" ht="18.75" x14ac:dyDescent="0.3">
      <c r="A395" s="166"/>
      <c r="B395" s="103"/>
      <c r="C395" s="159"/>
      <c r="D395" s="159"/>
      <c r="E395" s="159"/>
      <c r="F395" s="13"/>
    </row>
    <row r="396" spans="1:6" ht="18.75" x14ac:dyDescent="0.3">
      <c r="A396" s="166"/>
      <c r="B396" s="103"/>
      <c r="C396" s="159"/>
      <c r="D396" s="159"/>
      <c r="E396" s="159"/>
      <c r="F396" s="13"/>
    </row>
    <row r="397" spans="1:6" ht="18.75" x14ac:dyDescent="0.3">
      <c r="A397" s="166"/>
      <c r="B397" s="103"/>
      <c r="C397" s="159"/>
      <c r="D397" s="159"/>
      <c r="E397" s="159"/>
      <c r="F397" s="13"/>
    </row>
    <row r="398" spans="1:6" ht="18.75" x14ac:dyDescent="0.3">
      <c r="A398" s="166"/>
      <c r="B398" s="103"/>
      <c r="C398" s="159"/>
      <c r="D398" s="159"/>
      <c r="E398" s="159"/>
      <c r="F398" s="13"/>
    </row>
    <row r="399" spans="1:6" ht="18.75" x14ac:dyDescent="0.3">
      <c r="A399" s="166"/>
      <c r="B399" s="103"/>
      <c r="C399" s="159"/>
      <c r="D399" s="159"/>
      <c r="E399" s="159"/>
      <c r="F399" s="13"/>
    </row>
    <row r="400" spans="1:6" ht="18.75" x14ac:dyDescent="0.3">
      <c r="A400" s="166"/>
      <c r="B400" s="103"/>
      <c r="C400" s="159"/>
      <c r="D400" s="159"/>
      <c r="E400" s="159"/>
      <c r="F400" s="13"/>
    </row>
    <row r="401" spans="1:6" ht="18.75" x14ac:dyDescent="0.3">
      <c r="A401" s="166"/>
      <c r="B401" s="103"/>
      <c r="C401" s="159"/>
      <c r="D401" s="159"/>
      <c r="E401" s="159"/>
      <c r="F401" s="13"/>
    </row>
    <row r="402" spans="1:6" ht="18.75" x14ac:dyDescent="0.3">
      <c r="A402" s="166"/>
      <c r="B402" s="103"/>
      <c r="C402" s="159"/>
      <c r="D402" s="159"/>
      <c r="E402" s="159"/>
      <c r="F402" s="13"/>
    </row>
    <row r="403" spans="1:6" ht="18.75" x14ac:dyDescent="0.3">
      <c r="A403" s="166"/>
      <c r="B403" s="103"/>
      <c r="C403" s="159"/>
      <c r="D403" s="159"/>
      <c r="E403" s="159"/>
      <c r="F403" s="13"/>
    </row>
    <row r="404" spans="1:6" ht="18.75" x14ac:dyDescent="0.3">
      <c r="A404" s="166"/>
      <c r="B404" s="103"/>
      <c r="C404" s="159"/>
      <c r="D404" s="159"/>
      <c r="E404" s="159"/>
      <c r="F404" s="13"/>
    </row>
    <row r="405" spans="1:6" ht="18.75" x14ac:dyDescent="0.3">
      <c r="A405" s="166"/>
      <c r="B405" s="103"/>
      <c r="C405" s="159"/>
      <c r="D405" s="159"/>
      <c r="E405" s="159"/>
      <c r="F405" s="13"/>
    </row>
    <row r="406" spans="1:6" ht="18.75" x14ac:dyDescent="0.3">
      <c r="A406" s="166"/>
      <c r="B406" s="103"/>
      <c r="C406" s="159"/>
      <c r="D406" s="159"/>
      <c r="E406" s="159"/>
      <c r="F406" s="13"/>
    </row>
    <row r="407" spans="1:6" ht="18.75" x14ac:dyDescent="0.3">
      <c r="A407" s="166"/>
      <c r="B407" s="103"/>
      <c r="C407" s="159"/>
      <c r="D407" s="159"/>
      <c r="E407" s="159"/>
      <c r="F407" s="13"/>
    </row>
    <row r="408" spans="1:6" ht="18.75" x14ac:dyDescent="0.3">
      <c r="A408" s="166"/>
      <c r="B408" s="103"/>
      <c r="C408" s="159"/>
      <c r="D408" s="159"/>
      <c r="E408" s="159"/>
      <c r="F408" s="13"/>
    </row>
    <row r="409" spans="1:6" ht="18.75" x14ac:dyDescent="0.3">
      <c r="A409" s="166"/>
      <c r="B409" s="103"/>
      <c r="C409" s="159"/>
      <c r="D409" s="159"/>
      <c r="E409" s="159"/>
      <c r="F409" s="13"/>
    </row>
    <row r="410" spans="1:6" ht="18.75" x14ac:dyDescent="0.3">
      <c r="A410" s="166"/>
      <c r="B410" s="103"/>
      <c r="C410" s="159"/>
      <c r="D410" s="159"/>
      <c r="E410" s="159"/>
      <c r="F410" s="13"/>
    </row>
    <row r="411" spans="1:6" ht="18.75" x14ac:dyDescent="0.3">
      <c r="A411" s="166"/>
      <c r="B411" s="103"/>
      <c r="C411" s="159"/>
      <c r="D411" s="159"/>
      <c r="E411" s="159"/>
      <c r="F411" s="13"/>
    </row>
    <row r="412" spans="1:6" ht="18.75" x14ac:dyDescent="0.3">
      <c r="A412" s="166"/>
      <c r="B412" s="103"/>
      <c r="C412" s="159"/>
      <c r="D412" s="159"/>
      <c r="E412" s="159"/>
      <c r="F412" s="13"/>
    </row>
    <row r="413" spans="1:6" ht="18.75" x14ac:dyDescent="0.3">
      <c r="A413" s="166"/>
      <c r="B413" s="103"/>
      <c r="C413" s="159"/>
      <c r="D413" s="159"/>
      <c r="E413" s="159"/>
      <c r="F413" s="13"/>
    </row>
    <row r="414" spans="1:6" ht="18.75" x14ac:dyDescent="0.3">
      <c r="A414" s="166"/>
      <c r="B414" s="103"/>
      <c r="C414" s="159"/>
      <c r="D414" s="159"/>
      <c r="E414" s="159"/>
      <c r="F414" s="13"/>
    </row>
    <row r="415" spans="1:6" ht="18.75" x14ac:dyDescent="0.3">
      <c r="A415" s="166"/>
      <c r="B415" s="103"/>
      <c r="C415" s="159"/>
      <c r="D415" s="159"/>
      <c r="E415" s="159"/>
      <c r="F415" s="13"/>
    </row>
    <row r="416" spans="1:6" ht="18.75" x14ac:dyDescent="0.3">
      <c r="A416" s="166"/>
      <c r="B416" s="103"/>
      <c r="C416" s="159"/>
      <c r="D416" s="159"/>
      <c r="E416" s="159"/>
      <c r="F416" s="13"/>
    </row>
    <row r="417" spans="1:6" ht="18.75" x14ac:dyDescent="0.3">
      <c r="A417" s="166"/>
      <c r="B417" s="103"/>
      <c r="C417" s="159"/>
      <c r="D417" s="159"/>
      <c r="E417" s="159"/>
      <c r="F417" s="13"/>
    </row>
    <row r="418" spans="1:6" ht="18.75" x14ac:dyDescent="0.3">
      <c r="A418" s="166"/>
      <c r="B418" s="103"/>
      <c r="C418" s="159"/>
      <c r="D418" s="159"/>
      <c r="E418" s="159"/>
      <c r="F418" s="13"/>
    </row>
    <row r="419" spans="1:6" ht="18.75" x14ac:dyDescent="0.3">
      <c r="A419" s="166"/>
      <c r="B419" s="103"/>
      <c r="C419" s="159"/>
      <c r="D419" s="159"/>
      <c r="E419" s="159"/>
      <c r="F419" s="13"/>
    </row>
    <row r="420" spans="1:6" ht="18.75" x14ac:dyDescent="0.3">
      <c r="A420" s="166"/>
      <c r="B420" s="103"/>
      <c r="C420" s="159"/>
      <c r="D420" s="159"/>
      <c r="E420" s="159"/>
      <c r="F420" s="13"/>
    </row>
    <row r="421" spans="1:6" ht="18.75" x14ac:dyDescent="0.3">
      <c r="A421" s="166"/>
      <c r="B421" s="103"/>
      <c r="C421" s="159"/>
      <c r="D421" s="159"/>
      <c r="E421" s="159"/>
      <c r="F421" s="13"/>
    </row>
    <row r="422" spans="1:6" ht="18.75" x14ac:dyDescent="0.3">
      <c r="A422" s="166"/>
      <c r="B422" s="103"/>
      <c r="C422" s="159"/>
      <c r="D422" s="159"/>
      <c r="E422" s="159"/>
      <c r="F422" s="13"/>
    </row>
    <row r="423" spans="1:6" ht="18.75" x14ac:dyDescent="0.3">
      <c r="A423" s="166"/>
      <c r="B423" s="103"/>
      <c r="C423" s="159"/>
      <c r="D423" s="159"/>
      <c r="E423" s="159"/>
      <c r="F423" s="13"/>
    </row>
    <row r="424" spans="1:6" ht="18.75" x14ac:dyDescent="0.3">
      <c r="A424" s="166"/>
      <c r="B424" s="103"/>
      <c r="C424" s="159"/>
      <c r="D424" s="159"/>
      <c r="E424" s="159"/>
      <c r="F424" s="13"/>
    </row>
    <row r="425" spans="1:6" ht="18.75" x14ac:dyDescent="0.3">
      <c r="A425" s="166"/>
      <c r="B425" s="103"/>
      <c r="C425" s="159"/>
      <c r="D425" s="159"/>
      <c r="E425" s="159"/>
      <c r="F425" s="13"/>
    </row>
    <row r="426" spans="1:6" ht="18.75" x14ac:dyDescent="0.3">
      <c r="A426" s="166"/>
      <c r="B426" s="103"/>
      <c r="C426" s="159"/>
      <c r="D426" s="159"/>
      <c r="E426" s="159"/>
      <c r="F426" s="13"/>
    </row>
    <row r="427" spans="1:6" ht="18.75" x14ac:dyDescent="0.3">
      <c r="A427" s="166"/>
      <c r="B427" s="103"/>
      <c r="C427" s="159"/>
      <c r="D427" s="159"/>
      <c r="E427" s="159"/>
      <c r="F427" s="13"/>
    </row>
    <row r="428" spans="1:6" ht="18.75" x14ac:dyDescent="0.3">
      <c r="A428" s="166"/>
      <c r="B428" s="103"/>
      <c r="C428" s="159"/>
      <c r="D428" s="159"/>
      <c r="E428" s="159"/>
      <c r="F428" s="13"/>
    </row>
    <row r="429" spans="1:6" ht="18.75" x14ac:dyDescent="0.3">
      <c r="A429" s="166"/>
      <c r="B429" s="103"/>
      <c r="C429" s="159"/>
      <c r="D429" s="159"/>
      <c r="E429" s="159"/>
      <c r="F429" s="13"/>
    </row>
    <row r="430" spans="1:6" ht="18.75" x14ac:dyDescent="0.3">
      <c r="A430" s="166"/>
      <c r="B430" s="103"/>
      <c r="C430" s="159"/>
      <c r="D430" s="159"/>
      <c r="E430" s="159"/>
      <c r="F430" s="13"/>
    </row>
    <row r="431" spans="1:6" ht="18.75" x14ac:dyDescent="0.3">
      <c r="A431" s="166"/>
      <c r="B431" s="103"/>
      <c r="C431" s="159"/>
      <c r="D431" s="159"/>
      <c r="E431" s="159"/>
      <c r="F431" s="13"/>
    </row>
    <row r="432" spans="1:6" ht="18.75" x14ac:dyDescent="0.3">
      <c r="A432" s="166"/>
      <c r="B432" s="103"/>
      <c r="C432" s="159"/>
      <c r="D432" s="159"/>
      <c r="E432" s="159"/>
      <c r="F432" s="13"/>
    </row>
    <row r="433" spans="1:6" ht="18.75" x14ac:dyDescent="0.3">
      <c r="A433" s="166"/>
      <c r="B433" s="103"/>
      <c r="C433" s="159"/>
      <c r="D433" s="159"/>
      <c r="E433" s="159"/>
      <c r="F433" s="13"/>
    </row>
    <row r="434" spans="1:6" ht="18.75" x14ac:dyDescent="0.3">
      <c r="A434" s="166"/>
      <c r="B434" s="103"/>
      <c r="C434" s="159"/>
      <c r="D434" s="159"/>
      <c r="E434" s="159"/>
      <c r="F434" s="13"/>
    </row>
    <row r="435" spans="1:6" ht="18.75" x14ac:dyDescent="0.3">
      <c r="A435" s="166"/>
      <c r="B435" s="103"/>
      <c r="C435" s="159"/>
      <c r="D435" s="159"/>
      <c r="E435" s="159"/>
      <c r="F435" s="13"/>
    </row>
    <row r="436" spans="1:6" ht="18.75" x14ac:dyDescent="0.3">
      <c r="A436" s="166"/>
      <c r="B436" s="103"/>
      <c r="C436" s="159"/>
      <c r="D436" s="159"/>
      <c r="E436" s="159"/>
      <c r="F436" s="13"/>
    </row>
    <row r="437" spans="1:6" ht="18.75" x14ac:dyDescent="0.3">
      <c r="A437" s="166"/>
      <c r="B437" s="103"/>
      <c r="C437" s="159"/>
      <c r="D437" s="159"/>
      <c r="E437" s="159"/>
      <c r="F437" s="13"/>
    </row>
    <row r="438" spans="1:6" ht="18.75" x14ac:dyDescent="0.3">
      <c r="A438" s="166"/>
      <c r="B438" s="103"/>
      <c r="C438" s="159"/>
      <c r="D438" s="159"/>
      <c r="E438" s="159"/>
      <c r="F438" s="13"/>
    </row>
    <row r="439" spans="1:6" ht="18.75" x14ac:dyDescent="0.3">
      <c r="A439" s="166"/>
      <c r="B439" s="103"/>
      <c r="C439" s="159"/>
      <c r="D439" s="159"/>
      <c r="E439" s="159"/>
      <c r="F439" s="13"/>
    </row>
    <row r="440" spans="1:6" ht="18.75" x14ac:dyDescent="0.3">
      <c r="A440" s="166"/>
      <c r="B440" s="103"/>
      <c r="C440" s="159"/>
      <c r="D440" s="159"/>
      <c r="E440" s="159"/>
      <c r="F440" s="13"/>
    </row>
    <row r="441" spans="1:6" ht="18.75" x14ac:dyDescent="0.3">
      <c r="A441" s="166"/>
      <c r="B441" s="103"/>
      <c r="C441" s="159"/>
      <c r="D441" s="159"/>
      <c r="E441" s="159"/>
      <c r="F441" s="13"/>
    </row>
    <row r="442" spans="1:6" ht="18.75" x14ac:dyDescent="0.3">
      <c r="A442" s="166"/>
      <c r="B442" s="103"/>
      <c r="C442" s="159"/>
      <c r="D442" s="159"/>
      <c r="E442" s="159"/>
      <c r="F442" s="13"/>
    </row>
    <row r="443" spans="1:6" ht="18.75" x14ac:dyDescent="0.3">
      <c r="A443" s="166"/>
      <c r="B443" s="103"/>
      <c r="C443" s="159"/>
      <c r="D443" s="159"/>
      <c r="E443" s="159"/>
      <c r="F443" s="13"/>
    </row>
    <row r="444" spans="1:6" ht="18.75" x14ac:dyDescent="0.3">
      <c r="A444" s="166"/>
      <c r="B444" s="103"/>
      <c r="C444" s="159"/>
      <c r="D444" s="159"/>
      <c r="E444" s="159"/>
      <c r="F444" s="13"/>
    </row>
    <row r="445" spans="1:6" ht="18.75" x14ac:dyDescent="0.3">
      <c r="A445" s="166"/>
      <c r="B445" s="103"/>
      <c r="C445" s="159"/>
      <c r="D445" s="159"/>
      <c r="E445" s="159"/>
      <c r="F445" s="13"/>
    </row>
    <row r="446" spans="1:6" ht="18.75" x14ac:dyDescent="0.3">
      <c r="A446" s="166"/>
      <c r="B446" s="103"/>
      <c r="C446" s="159"/>
      <c r="D446" s="159"/>
      <c r="E446" s="159"/>
      <c r="F446" s="13"/>
    </row>
    <row r="447" spans="1:6" ht="18.75" x14ac:dyDescent="0.3">
      <c r="A447" s="166"/>
      <c r="B447" s="103"/>
      <c r="C447" s="159"/>
      <c r="D447" s="159"/>
      <c r="E447" s="159"/>
      <c r="F447" s="13"/>
    </row>
    <row r="448" spans="1:6" ht="18.75" x14ac:dyDescent="0.3">
      <c r="A448" s="166"/>
      <c r="B448" s="103"/>
      <c r="C448" s="159"/>
      <c r="D448" s="159"/>
      <c r="E448" s="159"/>
      <c r="F448" s="13"/>
    </row>
    <row r="449" spans="1:6" ht="18.75" x14ac:dyDescent="0.3">
      <c r="A449" s="166"/>
      <c r="B449" s="103"/>
      <c r="C449" s="159"/>
      <c r="D449" s="159"/>
      <c r="E449" s="159"/>
      <c r="F449" s="13"/>
    </row>
    <row r="450" spans="1:6" ht="18.75" x14ac:dyDescent="0.3">
      <c r="A450" s="166"/>
      <c r="B450" s="103"/>
      <c r="C450" s="159"/>
      <c r="D450" s="159"/>
      <c r="E450" s="159"/>
      <c r="F450" s="13"/>
    </row>
    <row r="451" spans="1:6" ht="18.75" x14ac:dyDescent="0.3">
      <c r="A451" s="166"/>
      <c r="B451" s="103"/>
      <c r="C451" s="159"/>
      <c r="D451" s="159"/>
      <c r="E451" s="159"/>
      <c r="F451" s="13"/>
    </row>
    <row r="452" spans="1:6" ht="18.75" x14ac:dyDescent="0.3">
      <c r="A452" s="166"/>
      <c r="B452" s="103"/>
      <c r="C452" s="159"/>
      <c r="D452" s="159"/>
      <c r="E452" s="159"/>
      <c r="F452" s="13"/>
    </row>
    <row r="453" spans="1:6" ht="18.75" x14ac:dyDescent="0.3">
      <c r="A453" s="166"/>
      <c r="B453" s="103"/>
      <c r="C453" s="159"/>
      <c r="D453" s="159"/>
      <c r="E453" s="159"/>
      <c r="F453" s="13"/>
    </row>
    <row r="454" spans="1:6" ht="18.75" x14ac:dyDescent="0.3">
      <c r="A454" s="166"/>
      <c r="B454" s="103"/>
      <c r="C454" s="159"/>
      <c r="D454" s="159"/>
      <c r="E454" s="159"/>
      <c r="F454" s="13"/>
    </row>
    <row r="455" spans="1:6" ht="18.75" x14ac:dyDescent="0.3">
      <c r="A455" s="166"/>
      <c r="B455" s="103"/>
      <c r="C455" s="159"/>
      <c r="D455" s="159"/>
      <c r="E455" s="159"/>
      <c r="F455" s="13"/>
    </row>
    <row r="456" spans="1:6" ht="18.75" x14ac:dyDescent="0.3">
      <c r="A456" s="166"/>
      <c r="B456" s="103"/>
      <c r="C456" s="159"/>
      <c r="D456" s="159"/>
      <c r="E456" s="159"/>
      <c r="F456" s="13"/>
    </row>
    <row r="457" spans="1:6" ht="18.75" x14ac:dyDescent="0.3">
      <c r="A457" s="166"/>
      <c r="B457" s="103"/>
      <c r="C457" s="159"/>
      <c r="D457" s="159"/>
      <c r="E457" s="159"/>
      <c r="F457" s="13"/>
    </row>
    <row r="458" spans="1:6" ht="18.75" x14ac:dyDescent="0.3">
      <c r="A458" s="166"/>
      <c r="B458" s="103"/>
      <c r="C458" s="159"/>
      <c r="D458" s="159"/>
      <c r="E458" s="159"/>
      <c r="F458" s="13"/>
    </row>
    <row r="459" spans="1:6" ht="18.75" x14ac:dyDescent="0.3">
      <c r="A459" s="166"/>
      <c r="B459" s="103"/>
      <c r="C459" s="159"/>
      <c r="D459" s="159"/>
      <c r="E459" s="159"/>
      <c r="F459" s="13"/>
    </row>
    <row r="460" spans="1:6" ht="18.75" x14ac:dyDescent="0.3">
      <c r="A460" s="166"/>
      <c r="B460" s="103"/>
      <c r="C460" s="159"/>
      <c r="D460" s="159"/>
      <c r="E460" s="159"/>
      <c r="F460" s="13"/>
    </row>
    <row r="461" spans="1:6" ht="18.75" x14ac:dyDescent="0.3">
      <c r="A461" s="166"/>
      <c r="B461" s="103"/>
      <c r="C461" s="159"/>
      <c r="D461" s="159"/>
      <c r="E461" s="159"/>
      <c r="F461" s="13"/>
    </row>
    <row r="462" spans="1:6" ht="18.75" x14ac:dyDescent="0.3">
      <c r="A462" s="166"/>
      <c r="B462" s="103"/>
      <c r="C462" s="159"/>
      <c r="D462" s="159"/>
      <c r="E462" s="159"/>
      <c r="F462" s="13"/>
    </row>
    <row r="463" spans="1:6" ht="18.75" x14ac:dyDescent="0.3">
      <c r="A463" s="166"/>
      <c r="B463" s="103"/>
      <c r="C463" s="159"/>
      <c r="D463" s="159"/>
      <c r="E463" s="159"/>
      <c r="F463" s="13"/>
    </row>
    <row r="464" spans="1:6" ht="18.75" x14ac:dyDescent="0.3">
      <c r="A464" s="166"/>
      <c r="B464" s="103"/>
      <c r="C464" s="159"/>
      <c r="D464" s="159"/>
      <c r="E464" s="159"/>
      <c r="F464" s="13"/>
    </row>
    <row r="465" spans="1:6" ht="18.75" x14ac:dyDescent="0.3">
      <c r="A465" s="166"/>
      <c r="B465" s="103"/>
      <c r="C465" s="159"/>
      <c r="D465" s="159"/>
      <c r="E465" s="159"/>
      <c r="F465" s="13"/>
    </row>
    <row r="466" spans="1:6" ht="18.75" x14ac:dyDescent="0.3">
      <c r="A466" s="166"/>
      <c r="B466" s="103"/>
      <c r="C466" s="159"/>
      <c r="D466" s="159"/>
      <c r="E466" s="159"/>
      <c r="F466" s="13"/>
    </row>
    <row r="467" spans="1:6" ht="18.75" x14ac:dyDescent="0.3">
      <c r="A467" s="166"/>
      <c r="B467" s="103"/>
      <c r="C467" s="159"/>
      <c r="D467" s="159"/>
      <c r="E467" s="159"/>
      <c r="F467" s="13"/>
    </row>
    <row r="468" spans="1:6" ht="18.75" x14ac:dyDescent="0.3">
      <c r="A468" s="166"/>
      <c r="B468" s="103"/>
      <c r="C468" s="159"/>
      <c r="D468" s="159"/>
      <c r="E468" s="159"/>
      <c r="F468" s="13"/>
    </row>
    <row r="469" spans="1:6" ht="18.75" x14ac:dyDescent="0.3">
      <c r="A469" s="166"/>
      <c r="B469" s="103"/>
      <c r="C469" s="159"/>
      <c r="D469" s="159"/>
      <c r="E469" s="159"/>
      <c r="F469" s="13"/>
    </row>
    <row r="470" spans="1:6" ht="18.75" x14ac:dyDescent="0.3">
      <c r="A470" s="166"/>
      <c r="B470" s="103"/>
      <c r="C470" s="159"/>
      <c r="D470" s="159"/>
      <c r="E470" s="159"/>
      <c r="F470" s="13"/>
    </row>
    <row r="471" spans="1:6" ht="18.75" x14ac:dyDescent="0.3">
      <c r="A471" s="166"/>
      <c r="B471" s="103"/>
      <c r="C471" s="159"/>
      <c r="D471" s="159"/>
      <c r="E471" s="159"/>
      <c r="F471" s="13"/>
    </row>
    <row r="472" spans="1:6" ht="18.75" x14ac:dyDescent="0.3">
      <c r="A472" s="166"/>
      <c r="B472" s="103"/>
      <c r="C472" s="159"/>
      <c r="D472" s="159"/>
      <c r="E472" s="159"/>
      <c r="F472" s="13"/>
    </row>
    <row r="473" spans="1:6" ht="18.75" x14ac:dyDescent="0.3">
      <c r="A473" s="166"/>
      <c r="B473" s="103"/>
      <c r="C473" s="159"/>
      <c r="D473" s="159"/>
      <c r="E473" s="159"/>
      <c r="F473" s="13"/>
    </row>
    <row r="474" spans="1:6" ht="18.75" x14ac:dyDescent="0.3">
      <c r="A474" s="166"/>
      <c r="B474" s="103"/>
      <c r="C474" s="159"/>
      <c r="D474" s="159"/>
      <c r="E474" s="159"/>
      <c r="F474" s="13"/>
    </row>
    <row r="475" spans="1:6" ht="18.75" x14ac:dyDescent="0.3">
      <c r="A475" s="166"/>
      <c r="B475" s="103"/>
      <c r="C475" s="159"/>
      <c r="D475" s="159"/>
      <c r="E475" s="159"/>
      <c r="F475" s="13"/>
    </row>
    <row r="476" spans="1:6" ht="18.75" x14ac:dyDescent="0.3">
      <c r="A476" s="166"/>
      <c r="B476" s="103"/>
      <c r="C476" s="159"/>
      <c r="D476" s="159"/>
      <c r="E476" s="159"/>
      <c r="F476" s="13"/>
    </row>
    <row r="477" spans="1:6" ht="18.75" x14ac:dyDescent="0.3">
      <c r="A477" s="166"/>
      <c r="B477" s="103"/>
      <c r="C477" s="159"/>
      <c r="D477" s="159"/>
      <c r="E477" s="159"/>
      <c r="F477" s="13"/>
    </row>
    <row r="478" spans="1:6" ht="18.75" x14ac:dyDescent="0.3">
      <c r="A478" s="166"/>
      <c r="B478" s="103"/>
      <c r="C478" s="159"/>
      <c r="D478" s="159"/>
      <c r="E478" s="159"/>
      <c r="F478" s="13"/>
    </row>
    <row r="479" spans="1:6" ht="18.75" x14ac:dyDescent="0.3">
      <c r="A479" s="166"/>
      <c r="B479" s="103"/>
      <c r="C479" s="159"/>
      <c r="D479" s="159"/>
      <c r="E479" s="159"/>
      <c r="F479" s="13"/>
    </row>
    <row r="480" spans="1:6" ht="18.75" x14ac:dyDescent="0.3">
      <c r="A480" s="166"/>
      <c r="B480" s="103"/>
      <c r="C480" s="159"/>
      <c r="D480" s="159"/>
      <c r="E480" s="159"/>
      <c r="F480" s="13"/>
    </row>
    <row r="481" spans="1:6" ht="18.75" x14ac:dyDescent="0.3">
      <c r="A481" s="166"/>
      <c r="B481" s="103"/>
      <c r="C481" s="159"/>
      <c r="D481" s="159"/>
      <c r="E481" s="159"/>
      <c r="F481" s="13"/>
    </row>
    <row r="482" spans="1:6" ht="18.75" x14ac:dyDescent="0.3">
      <c r="A482" s="166"/>
      <c r="B482" s="103"/>
      <c r="C482" s="159"/>
      <c r="D482" s="159"/>
      <c r="E482" s="159"/>
      <c r="F482" s="13"/>
    </row>
    <row r="483" spans="1:6" ht="18.75" x14ac:dyDescent="0.3">
      <c r="A483" s="166"/>
      <c r="B483" s="103"/>
      <c r="C483" s="159"/>
      <c r="D483" s="159"/>
      <c r="E483" s="159"/>
      <c r="F483" s="13"/>
    </row>
    <row r="484" spans="1:6" ht="18.75" x14ac:dyDescent="0.3">
      <c r="A484" s="166"/>
      <c r="B484" s="103"/>
      <c r="C484" s="159"/>
      <c r="D484" s="159"/>
      <c r="E484" s="159"/>
      <c r="F484" s="13"/>
    </row>
    <row r="485" spans="1:6" ht="18.75" x14ac:dyDescent="0.3">
      <c r="A485" s="166"/>
      <c r="B485" s="103"/>
      <c r="C485" s="159"/>
      <c r="D485" s="159"/>
      <c r="E485" s="159"/>
      <c r="F485" s="13"/>
    </row>
    <row r="486" spans="1:6" ht="18.75" x14ac:dyDescent="0.3">
      <c r="A486" s="166"/>
      <c r="B486" s="103"/>
      <c r="C486" s="159"/>
      <c r="D486" s="159"/>
      <c r="E486" s="159"/>
      <c r="F486" s="13"/>
    </row>
    <row r="487" spans="1:6" ht="18.75" x14ac:dyDescent="0.3">
      <c r="A487" s="166"/>
      <c r="B487" s="103"/>
      <c r="C487" s="159"/>
      <c r="D487" s="159"/>
      <c r="E487" s="159"/>
      <c r="F487" s="13"/>
    </row>
    <row r="488" spans="1:6" ht="18.75" x14ac:dyDescent="0.3">
      <c r="A488" s="166"/>
      <c r="B488" s="103"/>
      <c r="C488" s="159"/>
      <c r="D488" s="159"/>
      <c r="E488" s="159"/>
      <c r="F488" s="13"/>
    </row>
    <row r="489" spans="1:6" ht="18.75" x14ac:dyDescent="0.3">
      <c r="A489" s="166"/>
      <c r="B489" s="103"/>
      <c r="C489" s="159"/>
      <c r="D489" s="159"/>
      <c r="E489" s="159"/>
      <c r="F489" s="13"/>
    </row>
    <row r="490" spans="1:6" ht="18.75" x14ac:dyDescent="0.3">
      <c r="A490" s="166"/>
      <c r="B490" s="103"/>
      <c r="C490" s="159"/>
      <c r="D490" s="159"/>
      <c r="E490" s="159"/>
      <c r="F490" s="13"/>
    </row>
    <row r="491" spans="1:6" ht="18.75" x14ac:dyDescent="0.3">
      <c r="A491" s="166"/>
      <c r="B491" s="103"/>
      <c r="C491" s="159"/>
      <c r="D491" s="159"/>
      <c r="E491" s="159"/>
      <c r="F491" s="13"/>
    </row>
    <row r="492" spans="1:6" ht="18.75" x14ac:dyDescent="0.3">
      <c r="A492" s="166"/>
      <c r="B492" s="103"/>
      <c r="C492" s="159"/>
      <c r="D492" s="159"/>
      <c r="E492" s="159"/>
      <c r="F492" s="13"/>
    </row>
    <row r="493" spans="1:6" ht="18.75" x14ac:dyDescent="0.3">
      <c r="A493" s="166"/>
      <c r="B493" s="103"/>
      <c r="C493" s="159"/>
      <c r="D493" s="159"/>
      <c r="E493" s="159"/>
      <c r="F493" s="13"/>
    </row>
    <row r="494" spans="1:6" ht="18.75" x14ac:dyDescent="0.3">
      <c r="A494" s="166"/>
      <c r="B494" s="103"/>
      <c r="C494" s="159"/>
      <c r="D494" s="159"/>
      <c r="E494" s="159"/>
      <c r="F494" s="13"/>
    </row>
    <row r="495" spans="1:6" ht="18.75" x14ac:dyDescent="0.3">
      <c r="A495" s="166"/>
      <c r="B495" s="103"/>
      <c r="C495" s="159"/>
      <c r="D495" s="159"/>
      <c r="E495" s="159"/>
      <c r="F495" s="13"/>
    </row>
    <row r="496" spans="1:6" ht="18.75" x14ac:dyDescent="0.3">
      <c r="A496" s="166"/>
      <c r="B496" s="103"/>
      <c r="C496" s="159"/>
      <c r="D496" s="159"/>
      <c r="E496" s="159"/>
      <c r="F496" s="13"/>
    </row>
    <row r="497" spans="1:6" ht="18.75" x14ac:dyDescent="0.3">
      <c r="A497" s="166"/>
      <c r="B497" s="103"/>
      <c r="C497" s="159"/>
      <c r="D497" s="159"/>
      <c r="E497" s="159"/>
      <c r="F497" s="13"/>
    </row>
    <row r="498" spans="1:6" ht="18.75" x14ac:dyDescent="0.3">
      <c r="A498" s="166"/>
      <c r="B498" s="103"/>
      <c r="C498" s="159"/>
      <c r="D498" s="159"/>
      <c r="E498" s="159"/>
      <c r="F498" s="13"/>
    </row>
    <row r="499" spans="1:6" ht="18.75" x14ac:dyDescent="0.3">
      <c r="A499" s="166"/>
      <c r="B499" s="103"/>
      <c r="C499" s="159"/>
      <c r="D499" s="159"/>
      <c r="E499" s="159"/>
      <c r="F499" s="13"/>
    </row>
    <row r="500" spans="1:6" ht="18.75" x14ac:dyDescent="0.3">
      <c r="A500" s="166"/>
      <c r="B500" s="103"/>
      <c r="C500" s="159"/>
      <c r="D500" s="159"/>
      <c r="E500" s="159"/>
      <c r="F500" s="13"/>
    </row>
    <row r="501" spans="1:6" ht="18.75" x14ac:dyDescent="0.3">
      <c r="A501" s="166"/>
      <c r="B501" s="103"/>
      <c r="C501" s="159"/>
      <c r="D501" s="159"/>
      <c r="E501" s="159"/>
      <c r="F501" s="13"/>
    </row>
    <row r="502" spans="1:6" ht="18.75" x14ac:dyDescent="0.3">
      <c r="A502" s="166"/>
      <c r="B502" s="103"/>
      <c r="C502" s="159"/>
      <c r="D502" s="159"/>
      <c r="E502" s="159"/>
      <c r="F502" s="13"/>
    </row>
    <row r="503" spans="1:6" ht="18.75" x14ac:dyDescent="0.3">
      <c r="A503" s="166"/>
      <c r="B503" s="103"/>
      <c r="C503" s="159"/>
      <c r="D503" s="159"/>
      <c r="E503" s="159"/>
      <c r="F503" s="13"/>
    </row>
    <row r="504" spans="1:6" ht="18.75" x14ac:dyDescent="0.3">
      <c r="A504" s="166"/>
      <c r="B504" s="103"/>
      <c r="C504" s="159"/>
      <c r="D504" s="159"/>
      <c r="E504" s="159"/>
      <c r="F504" s="13"/>
    </row>
    <row r="505" spans="1:6" ht="18.75" x14ac:dyDescent="0.3">
      <c r="A505" s="166"/>
      <c r="B505" s="103"/>
    </row>
  </sheetData>
  <mergeCells count="11">
    <mergeCell ref="A141:B141"/>
    <mergeCell ref="A142:B142"/>
    <mergeCell ref="A3:B3"/>
    <mergeCell ref="A9:B9"/>
    <mergeCell ref="A113:C113"/>
    <mergeCell ref="C92:C93"/>
    <mergeCell ref="A6:B6"/>
    <mergeCell ref="C116:C122"/>
    <mergeCell ref="A27:B27"/>
    <mergeCell ref="A40:B40"/>
    <mergeCell ref="C127:C128"/>
  </mergeCells>
  <phoneticPr fontId="89" type="noConversion"/>
  <conditionalFormatting sqref="A42:A44">
    <cfRule type="iconSet" priority="4">
      <iconSet iconSet="4Arrows" showValue="0">
        <cfvo type="percent" val="0"/>
        <cfvo type="percent" val="25"/>
        <cfvo type="percent" val="50"/>
        <cfvo type="percent" val="75"/>
      </iconSet>
    </cfRule>
  </conditionalFormatting>
  <pageMargins left="0.70866141732283472" right="0.70866141732283472" top="0.74803149606299213" bottom="0.74803149606299213" header="0.31496062992125984" footer="0.31496062992125984"/>
  <pageSetup paperSize="9" scale="40" fitToHeight="3" orientation="landscape" horizontalDpi="300" verticalDpi="300"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00B050"/>
    <pageSetUpPr fitToPage="1"/>
  </sheetPr>
  <dimension ref="A1:DE101"/>
  <sheetViews>
    <sheetView showGridLines="0" tabSelected="1" zoomScale="58" zoomScaleNormal="70" zoomScaleSheetLayoutView="100" workbookViewId="0">
      <selection activeCell="AG4" sqref="AG4"/>
    </sheetView>
  </sheetViews>
  <sheetFormatPr defaultRowHeight="15" x14ac:dyDescent="0.25"/>
  <cols>
    <col min="1" max="1" width="7.140625" style="90" customWidth="1"/>
    <col min="2" max="2" width="7.42578125" style="25" customWidth="1"/>
    <col min="3" max="3" width="39.140625" style="27" customWidth="1"/>
    <col min="4" max="4" width="8.5703125" style="51" customWidth="1"/>
    <col min="5" max="6" width="8.42578125" style="51" customWidth="1"/>
    <col min="7" max="16" width="8.42578125" customWidth="1"/>
    <col min="17" max="17" width="11.85546875" bestFit="1" customWidth="1"/>
    <col min="18" max="18" width="9.85546875" customWidth="1"/>
    <col min="19" max="19" width="11.85546875" bestFit="1" customWidth="1"/>
    <col min="20" max="20" width="12" bestFit="1" customWidth="1"/>
    <col min="21" max="21" width="11.85546875" bestFit="1" customWidth="1"/>
    <col min="22" max="22" width="13.5703125" bestFit="1" customWidth="1"/>
    <col min="23" max="23" width="11.85546875" bestFit="1" customWidth="1"/>
    <col min="24" max="24" width="9.85546875" customWidth="1"/>
    <col min="25" max="25" width="8" customWidth="1"/>
    <col min="26" max="26" width="71" style="150" customWidth="1"/>
    <col min="27" max="27" width="71" style="150" hidden="1" customWidth="1"/>
    <col min="252" max="252" width="10.140625" customWidth="1"/>
    <col min="253" max="253" width="4.5703125" customWidth="1"/>
    <col min="254" max="254" width="33.42578125" customWidth="1"/>
    <col min="255" max="255" width="9" customWidth="1"/>
    <col min="256" max="272" width="6.85546875" customWidth="1"/>
    <col min="273" max="273" width="35.42578125" customWidth="1"/>
    <col min="508" max="508" width="10.140625" customWidth="1"/>
    <col min="509" max="509" width="4.5703125" customWidth="1"/>
    <col min="510" max="510" width="33.42578125" customWidth="1"/>
    <col min="511" max="511" width="9" customWidth="1"/>
    <col min="512" max="528" width="6.85546875" customWidth="1"/>
    <col min="529" max="529" width="35.42578125" customWidth="1"/>
    <col min="764" max="764" width="10.140625" customWidth="1"/>
    <col min="765" max="765" width="4.5703125" customWidth="1"/>
    <col min="766" max="766" width="33.42578125" customWidth="1"/>
    <col min="767" max="767" width="9" customWidth="1"/>
    <col min="768" max="784" width="6.85546875" customWidth="1"/>
    <col min="785" max="785" width="35.42578125" customWidth="1"/>
    <col min="1020" max="1020" width="10.140625" customWidth="1"/>
    <col min="1021" max="1021" width="4.5703125" customWidth="1"/>
    <col min="1022" max="1022" width="33.42578125" customWidth="1"/>
    <col min="1023" max="1023" width="9" customWidth="1"/>
    <col min="1024" max="1040" width="6.85546875" customWidth="1"/>
    <col min="1041" max="1041" width="35.42578125" customWidth="1"/>
    <col min="1276" max="1276" width="10.140625" customWidth="1"/>
    <col min="1277" max="1277" width="4.5703125" customWidth="1"/>
    <col min="1278" max="1278" width="33.42578125" customWidth="1"/>
    <col min="1279" max="1279" width="9" customWidth="1"/>
    <col min="1280" max="1296" width="6.85546875" customWidth="1"/>
    <col min="1297" max="1297" width="35.42578125" customWidth="1"/>
    <col min="1532" max="1532" width="10.140625" customWidth="1"/>
    <col min="1533" max="1533" width="4.5703125" customWidth="1"/>
    <col min="1534" max="1534" width="33.42578125" customWidth="1"/>
    <col min="1535" max="1535" width="9" customWidth="1"/>
    <col min="1536" max="1552" width="6.85546875" customWidth="1"/>
    <col min="1553" max="1553" width="35.42578125" customWidth="1"/>
    <col min="1788" max="1788" width="10.140625" customWidth="1"/>
    <col min="1789" max="1789" width="4.5703125" customWidth="1"/>
    <col min="1790" max="1790" width="33.42578125" customWidth="1"/>
    <col min="1791" max="1791" width="9" customWidth="1"/>
    <col min="1792" max="1808" width="6.85546875" customWidth="1"/>
    <col min="1809" max="1809" width="35.42578125" customWidth="1"/>
    <col min="2044" max="2044" width="10.140625" customWidth="1"/>
    <col min="2045" max="2045" width="4.5703125" customWidth="1"/>
    <col min="2046" max="2046" width="33.42578125" customWidth="1"/>
    <col min="2047" max="2047" width="9" customWidth="1"/>
    <col min="2048" max="2064" width="6.85546875" customWidth="1"/>
    <col min="2065" max="2065" width="35.42578125" customWidth="1"/>
    <col min="2300" max="2300" width="10.140625" customWidth="1"/>
    <col min="2301" max="2301" width="4.5703125" customWidth="1"/>
    <col min="2302" max="2302" width="33.42578125" customWidth="1"/>
    <col min="2303" max="2303" width="9" customWidth="1"/>
    <col min="2304" max="2320" width="6.85546875" customWidth="1"/>
    <col min="2321" max="2321" width="35.42578125" customWidth="1"/>
    <col min="2556" max="2556" width="10.140625" customWidth="1"/>
    <col min="2557" max="2557" width="4.5703125" customWidth="1"/>
    <col min="2558" max="2558" width="33.42578125" customWidth="1"/>
    <col min="2559" max="2559" width="9" customWidth="1"/>
    <col min="2560" max="2576" width="6.85546875" customWidth="1"/>
    <col min="2577" max="2577" width="35.42578125" customWidth="1"/>
    <col min="2812" max="2812" width="10.140625" customWidth="1"/>
    <col min="2813" max="2813" width="4.5703125" customWidth="1"/>
    <col min="2814" max="2814" width="33.42578125" customWidth="1"/>
    <col min="2815" max="2815" width="9" customWidth="1"/>
    <col min="2816" max="2832" width="6.85546875" customWidth="1"/>
    <col min="2833" max="2833" width="35.42578125" customWidth="1"/>
    <col min="3068" max="3068" width="10.140625" customWidth="1"/>
    <col min="3069" max="3069" width="4.5703125" customWidth="1"/>
    <col min="3070" max="3070" width="33.42578125" customWidth="1"/>
    <col min="3071" max="3071" width="9" customWidth="1"/>
    <col min="3072" max="3088" width="6.85546875" customWidth="1"/>
    <col min="3089" max="3089" width="35.42578125" customWidth="1"/>
    <col min="3324" max="3324" width="10.140625" customWidth="1"/>
    <col min="3325" max="3325" width="4.5703125" customWidth="1"/>
    <col min="3326" max="3326" width="33.42578125" customWidth="1"/>
    <col min="3327" max="3327" width="9" customWidth="1"/>
    <col min="3328" max="3344" width="6.85546875" customWidth="1"/>
    <col min="3345" max="3345" width="35.42578125" customWidth="1"/>
    <col min="3580" max="3580" width="10.140625" customWidth="1"/>
    <col min="3581" max="3581" width="4.5703125" customWidth="1"/>
    <col min="3582" max="3582" width="33.42578125" customWidth="1"/>
    <col min="3583" max="3583" width="9" customWidth="1"/>
    <col min="3584" max="3600" width="6.85546875" customWidth="1"/>
    <col min="3601" max="3601" width="35.42578125" customWidth="1"/>
    <col min="3836" max="3836" width="10.140625" customWidth="1"/>
    <col min="3837" max="3837" width="4.5703125" customWidth="1"/>
    <col min="3838" max="3838" width="33.42578125" customWidth="1"/>
    <col min="3839" max="3839" width="9" customWidth="1"/>
    <col min="3840" max="3856" width="6.85546875" customWidth="1"/>
    <col min="3857" max="3857" width="35.42578125" customWidth="1"/>
    <col min="4092" max="4092" width="10.140625" customWidth="1"/>
    <col min="4093" max="4093" width="4.5703125" customWidth="1"/>
    <col min="4094" max="4094" width="33.42578125" customWidth="1"/>
    <col min="4095" max="4095" width="9" customWidth="1"/>
    <col min="4096" max="4112" width="6.85546875" customWidth="1"/>
    <col min="4113" max="4113" width="35.42578125" customWidth="1"/>
    <col min="4348" max="4348" width="10.140625" customWidth="1"/>
    <col min="4349" max="4349" width="4.5703125" customWidth="1"/>
    <col min="4350" max="4350" width="33.42578125" customWidth="1"/>
    <col min="4351" max="4351" width="9" customWidth="1"/>
    <col min="4352" max="4368" width="6.85546875" customWidth="1"/>
    <col min="4369" max="4369" width="35.42578125" customWidth="1"/>
    <col min="4604" max="4604" width="10.140625" customWidth="1"/>
    <col min="4605" max="4605" width="4.5703125" customWidth="1"/>
    <col min="4606" max="4606" width="33.42578125" customWidth="1"/>
    <col min="4607" max="4607" width="9" customWidth="1"/>
    <col min="4608" max="4624" width="6.85546875" customWidth="1"/>
    <col min="4625" max="4625" width="35.42578125" customWidth="1"/>
    <col min="4860" max="4860" width="10.140625" customWidth="1"/>
    <col min="4861" max="4861" width="4.5703125" customWidth="1"/>
    <col min="4862" max="4862" width="33.42578125" customWidth="1"/>
    <col min="4863" max="4863" width="9" customWidth="1"/>
    <col min="4864" max="4880" width="6.85546875" customWidth="1"/>
    <col min="4881" max="4881" width="35.42578125" customWidth="1"/>
    <col min="5116" max="5116" width="10.140625" customWidth="1"/>
    <col min="5117" max="5117" width="4.5703125" customWidth="1"/>
    <col min="5118" max="5118" width="33.42578125" customWidth="1"/>
    <col min="5119" max="5119" width="9" customWidth="1"/>
    <col min="5120" max="5136" width="6.85546875" customWidth="1"/>
    <col min="5137" max="5137" width="35.42578125" customWidth="1"/>
    <col min="5372" max="5372" width="10.140625" customWidth="1"/>
    <col min="5373" max="5373" width="4.5703125" customWidth="1"/>
    <col min="5374" max="5374" width="33.42578125" customWidth="1"/>
    <col min="5375" max="5375" width="9" customWidth="1"/>
    <col min="5376" max="5392" width="6.85546875" customWidth="1"/>
    <col min="5393" max="5393" width="35.42578125" customWidth="1"/>
    <col min="5628" max="5628" width="10.140625" customWidth="1"/>
    <col min="5629" max="5629" width="4.5703125" customWidth="1"/>
    <col min="5630" max="5630" width="33.42578125" customWidth="1"/>
    <col min="5631" max="5631" width="9" customWidth="1"/>
    <col min="5632" max="5648" width="6.85546875" customWidth="1"/>
    <col min="5649" max="5649" width="35.42578125" customWidth="1"/>
    <col min="5884" max="5884" width="10.140625" customWidth="1"/>
    <col min="5885" max="5885" width="4.5703125" customWidth="1"/>
    <col min="5886" max="5886" width="33.42578125" customWidth="1"/>
    <col min="5887" max="5887" width="9" customWidth="1"/>
    <col min="5888" max="5904" width="6.85546875" customWidth="1"/>
    <col min="5905" max="5905" width="35.42578125" customWidth="1"/>
    <col min="6140" max="6140" width="10.140625" customWidth="1"/>
    <col min="6141" max="6141" width="4.5703125" customWidth="1"/>
    <col min="6142" max="6142" width="33.42578125" customWidth="1"/>
    <col min="6143" max="6143" width="9" customWidth="1"/>
    <col min="6144" max="6160" width="6.85546875" customWidth="1"/>
    <col min="6161" max="6161" width="35.42578125" customWidth="1"/>
    <col min="6396" max="6396" width="10.140625" customWidth="1"/>
    <col min="6397" max="6397" width="4.5703125" customWidth="1"/>
    <col min="6398" max="6398" width="33.42578125" customWidth="1"/>
    <col min="6399" max="6399" width="9" customWidth="1"/>
    <col min="6400" max="6416" width="6.85546875" customWidth="1"/>
    <col min="6417" max="6417" width="35.42578125" customWidth="1"/>
    <col min="6652" max="6652" width="10.140625" customWidth="1"/>
    <col min="6653" max="6653" width="4.5703125" customWidth="1"/>
    <col min="6654" max="6654" width="33.42578125" customWidth="1"/>
    <col min="6655" max="6655" width="9" customWidth="1"/>
    <col min="6656" max="6672" width="6.85546875" customWidth="1"/>
    <col min="6673" max="6673" width="35.42578125" customWidth="1"/>
    <col min="6908" max="6908" width="10.140625" customWidth="1"/>
    <col min="6909" max="6909" width="4.5703125" customWidth="1"/>
    <col min="6910" max="6910" width="33.42578125" customWidth="1"/>
    <col min="6911" max="6911" width="9" customWidth="1"/>
    <col min="6912" max="6928" width="6.85546875" customWidth="1"/>
    <col min="6929" max="6929" width="35.42578125" customWidth="1"/>
    <col min="7164" max="7164" width="10.140625" customWidth="1"/>
    <col min="7165" max="7165" width="4.5703125" customWidth="1"/>
    <col min="7166" max="7166" width="33.42578125" customWidth="1"/>
    <col min="7167" max="7167" width="9" customWidth="1"/>
    <col min="7168" max="7184" width="6.85546875" customWidth="1"/>
    <col min="7185" max="7185" width="35.42578125" customWidth="1"/>
    <col min="7420" max="7420" width="10.140625" customWidth="1"/>
    <col min="7421" max="7421" width="4.5703125" customWidth="1"/>
    <col min="7422" max="7422" width="33.42578125" customWidth="1"/>
    <col min="7423" max="7423" width="9" customWidth="1"/>
    <col min="7424" max="7440" width="6.85546875" customWidth="1"/>
    <col min="7441" max="7441" width="35.42578125" customWidth="1"/>
    <col min="7676" max="7676" width="10.140625" customWidth="1"/>
    <col min="7677" max="7677" width="4.5703125" customWidth="1"/>
    <col min="7678" max="7678" width="33.42578125" customWidth="1"/>
    <col min="7679" max="7679" width="9" customWidth="1"/>
    <col min="7680" max="7696" width="6.85546875" customWidth="1"/>
    <col min="7697" max="7697" width="35.42578125" customWidth="1"/>
    <col min="7932" max="7932" width="10.140625" customWidth="1"/>
    <col min="7933" max="7933" width="4.5703125" customWidth="1"/>
    <col min="7934" max="7934" width="33.42578125" customWidth="1"/>
    <col min="7935" max="7935" width="9" customWidth="1"/>
    <col min="7936" max="7952" width="6.85546875" customWidth="1"/>
    <col min="7953" max="7953" width="35.42578125" customWidth="1"/>
    <col min="8188" max="8188" width="10.140625" customWidth="1"/>
    <col min="8189" max="8189" width="4.5703125" customWidth="1"/>
    <col min="8190" max="8190" width="33.42578125" customWidth="1"/>
    <col min="8191" max="8191" width="9" customWidth="1"/>
    <col min="8192" max="8208" width="6.85546875" customWidth="1"/>
    <col min="8209" max="8209" width="35.42578125" customWidth="1"/>
    <col min="8444" max="8444" width="10.140625" customWidth="1"/>
    <col min="8445" max="8445" width="4.5703125" customWidth="1"/>
    <col min="8446" max="8446" width="33.42578125" customWidth="1"/>
    <col min="8447" max="8447" width="9" customWidth="1"/>
    <col min="8448" max="8464" width="6.85546875" customWidth="1"/>
    <col min="8465" max="8465" width="35.42578125" customWidth="1"/>
    <col min="8700" max="8700" width="10.140625" customWidth="1"/>
    <col min="8701" max="8701" width="4.5703125" customWidth="1"/>
    <col min="8702" max="8702" width="33.42578125" customWidth="1"/>
    <col min="8703" max="8703" width="9" customWidth="1"/>
    <col min="8704" max="8720" width="6.85546875" customWidth="1"/>
    <col min="8721" max="8721" width="35.42578125" customWidth="1"/>
    <col min="8956" max="8956" width="10.140625" customWidth="1"/>
    <col min="8957" max="8957" width="4.5703125" customWidth="1"/>
    <col min="8958" max="8958" width="33.42578125" customWidth="1"/>
    <col min="8959" max="8959" width="9" customWidth="1"/>
    <col min="8960" max="8976" width="6.85546875" customWidth="1"/>
    <col min="8977" max="8977" width="35.42578125" customWidth="1"/>
    <col min="9212" max="9212" width="10.140625" customWidth="1"/>
    <col min="9213" max="9213" width="4.5703125" customWidth="1"/>
    <col min="9214" max="9214" width="33.42578125" customWidth="1"/>
    <col min="9215" max="9215" width="9" customWidth="1"/>
    <col min="9216" max="9232" width="6.85546875" customWidth="1"/>
    <col min="9233" max="9233" width="35.42578125" customWidth="1"/>
    <col min="9468" max="9468" width="10.140625" customWidth="1"/>
    <col min="9469" max="9469" width="4.5703125" customWidth="1"/>
    <col min="9470" max="9470" width="33.42578125" customWidth="1"/>
    <col min="9471" max="9471" width="9" customWidth="1"/>
    <col min="9472" max="9488" width="6.85546875" customWidth="1"/>
    <col min="9489" max="9489" width="35.42578125" customWidth="1"/>
    <col min="9724" max="9724" width="10.140625" customWidth="1"/>
    <col min="9725" max="9725" width="4.5703125" customWidth="1"/>
    <col min="9726" max="9726" width="33.42578125" customWidth="1"/>
    <col min="9727" max="9727" width="9" customWidth="1"/>
    <col min="9728" max="9744" width="6.85546875" customWidth="1"/>
    <col min="9745" max="9745" width="35.42578125" customWidth="1"/>
    <col min="9980" max="9980" width="10.140625" customWidth="1"/>
    <col min="9981" max="9981" width="4.5703125" customWidth="1"/>
    <col min="9982" max="9982" width="33.42578125" customWidth="1"/>
    <col min="9983" max="9983" width="9" customWidth="1"/>
    <col min="9984" max="10000" width="6.85546875" customWidth="1"/>
    <col min="10001" max="10001" width="35.42578125" customWidth="1"/>
    <col min="10236" max="10236" width="10.140625" customWidth="1"/>
    <col min="10237" max="10237" width="4.5703125" customWidth="1"/>
    <col min="10238" max="10238" width="33.42578125" customWidth="1"/>
    <col min="10239" max="10239" width="9" customWidth="1"/>
    <col min="10240" max="10256" width="6.85546875" customWidth="1"/>
    <col min="10257" max="10257" width="35.42578125" customWidth="1"/>
    <col min="10492" max="10492" width="10.140625" customWidth="1"/>
    <col min="10493" max="10493" width="4.5703125" customWidth="1"/>
    <col min="10494" max="10494" width="33.42578125" customWidth="1"/>
    <col min="10495" max="10495" width="9" customWidth="1"/>
    <col min="10496" max="10512" width="6.85546875" customWidth="1"/>
    <col min="10513" max="10513" width="35.42578125" customWidth="1"/>
    <col min="10748" max="10748" width="10.140625" customWidth="1"/>
    <col min="10749" max="10749" width="4.5703125" customWidth="1"/>
    <col min="10750" max="10750" width="33.42578125" customWidth="1"/>
    <col min="10751" max="10751" width="9" customWidth="1"/>
    <col min="10752" max="10768" width="6.85546875" customWidth="1"/>
    <col min="10769" max="10769" width="35.42578125" customWidth="1"/>
    <col min="11004" max="11004" width="10.140625" customWidth="1"/>
    <col min="11005" max="11005" width="4.5703125" customWidth="1"/>
    <col min="11006" max="11006" width="33.42578125" customWidth="1"/>
    <col min="11007" max="11007" width="9" customWidth="1"/>
    <col min="11008" max="11024" width="6.85546875" customWidth="1"/>
    <col min="11025" max="11025" width="35.42578125" customWidth="1"/>
    <col min="11260" max="11260" width="10.140625" customWidth="1"/>
    <col min="11261" max="11261" width="4.5703125" customWidth="1"/>
    <col min="11262" max="11262" width="33.42578125" customWidth="1"/>
    <col min="11263" max="11263" width="9" customWidth="1"/>
    <col min="11264" max="11280" width="6.85546875" customWidth="1"/>
    <col min="11281" max="11281" width="35.42578125" customWidth="1"/>
    <col min="11516" max="11516" width="10.140625" customWidth="1"/>
    <col min="11517" max="11517" width="4.5703125" customWidth="1"/>
    <col min="11518" max="11518" width="33.42578125" customWidth="1"/>
    <col min="11519" max="11519" width="9" customWidth="1"/>
    <col min="11520" max="11536" width="6.85546875" customWidth="1"/>
    <col min="11537" max="11537" width="35.42578125" customWidth="1"/>
    <col min="11772" max="11772" width="10.140625" customWidth="1"/>
    <col min="11773" max="11773" width="4.5703125" customWidth="1"/>
    <col min="11774" max="11774" width="33.42578125" customWidth="1"/>
    <col min="11775" max="11775" width="9" customWidth="1"/>
    <col min="11776" max="11792" width="6.85546875" customWidth="1"/>
    <col min="11793" max="11793" width="35.42578125" customWidth="1"/>
    <col min="12028" max="12028" width="10.140625" customWidth="1"/>
    <col min="12029" max="12029" width="4.5703125" customWidth="1"/>
    <col min="12030" max="12030" width="33.42578125" customWidth="1"/>
    <col min="12031" max="12031" width="9" customWidth="1"/>
    <col min="12032" max="12048" width="6.85546875" customWidth="1"/>
    <col min="12049" max="12049" width="35.42578125" customWidth="1"/>
    <col min="12284" max="12284" width="10.140625" customWidth="1"/>
    <col min="12285" max="12285" width="4.5703125" customWidth="1"/>
    <col min="12286" max="12286" width="33.42578125" customWidth="1"/>
    <col min="12287" max="12287" width="9" customWidth="1"/>
    <col min="12288" max="12304" width="6.85546875" customWidth="1"/>
    <col min="12305" max="12305" width="35.42578125" customWidth="1"/>
    <col min="12540" max="12540" width="10.140625" customWidth="1"/>
    <col min="12541" max="12541" width="4.5703125" customWidth="1"/>
    <col min="12542" max="12542" width="33.42578125" customWidth="1"/>
    <col min="12543" max="12543" width="9" customWidth="1"/>
    <col min="12544" max="12560" width="6.85546875" customWidth="1"/>
    <col min="12561" max="12561" width="35.42578125" customWidth="1"/>
    <col min="12796" max="12796" width="10.140625" customWidth="1"/>
    <col min="12797" max="12797" width="4.5703125" customWidth="1"/>
    <col min="12798" max="12798" width="33.42578125" customWidth="1"/>
    <col min="12799" max="12799" width="9" customWidth="1"/>
    <col min="12800" max="12816" width="6.85546875" customWidth="1"/>
    <col min="12817" max="12817" width="35.42578125" customWidth="1"/>
    <col min="13052" max="13052" width="10.140625" customWidth="1"/>
    <col min="13053" max="13053" width="4.5703125" customWidth="1"/>
    <col min="13054" max="13054" width="33.42578125" customWidth="1"/>
    <col min="13055" max="13055" width="9" customWidth="1"/>
    <col min="13056" max="13072" width="6.85546875" customWidth="1"/>
    <col min="13073" max="13073" width="35.42578125" customWidth="1"/>
    <col min="13308" max="13308" width="10.140625" customWidth="1"/>
    <col min="13309" max="13309" width="4.5703125" customWidth="1"/>
    <col min="13310" max="13310" width="33.42578125" customWidth="1"/>
    <col min="13311" max="13311" width="9" customWidth="1"/>
    <col min="13312" max="13328" width="6.85546875" customWidth="1"/>
    <col min="13329" max="13329" width="35.42578125" customWidth="1"/>
    <col min="13564" max="13564" width="10.140625" customWidth="1"/>
    <col min="13565" max="13565" width="4.5703125" customWidth="1"/>
    <col min="13566" max="13566" width="33.42578125" customWidth="1"/>
    <col min="13567" max="13567" width="9" customWidth="1"/>
    <col min="13568" max="13584" width="6.85546875" customWidth="1"/>
    <col min="13585" max="13585" width="35.42578125" customWidth="1"/>
    <col min="13820" max="13820" width="10.140625" customWidth="1"/>
    <col min="13821" max="13821" width="4.5703125" customWidth="1"/>
    <col min="13822" max="13822" width="33.42578125" customWidth="1"/>
    <col min="13823" max="13823" width="9" customWidth="1"/>
    <col min="13824" max="13840" width="6.85546875" customWidth="1"/>
    <col min="13841" max="13841" width="35.42578125" customWidth="1"/>
    <col min="14076" max="14076" width="10.140625" customWidth="1"/>
    <col min="14077" max="14077" width="4.5703125" customWidth="1"/>
    <col min="14078" max="14078" width="33.42578125" customWidth="1"/>
    <col min="14079" max="14079" width="9" customWidth="1"/>
    <col min="14080" max="14096" width="6.85546875" customWidth="1"/>
    <col min="14097" max="14097" width="35.42578125" customWidth="1"/>
    <col min="14332" max="14332" width="10.140625" customWidth="1"/>
    <col min="14333" max="14333" width="4.5703125" customWidth="1"/>
    <col min="14334" max="14334" width="33.42578125" customWidth="1"/>
    <col min="14335" max="14335" width="9" customWidth="1"/>
    <col min="14336" max="14352" width="6.85546875" customWidth="1"/>
    <col min="14353" max="14353" width="35.42578125" customWidth="1"/>
    <col min="14588" max="14588" width="10.140625" customWidth="1"/>
    <col min="14589" max="14589" width="4.5703125" customWidth="1"/>
    <col min="14590" max="14590" width="33.42578125" customWidth="1"/>
    <col min="14591" max="14591" width="9" customWidth="1"/>
    <col min="14592" max="14608" width="6.85546875" customWidth="1"/>
    <col min="14609" max="14609" width="35.42578125" customWidth="1"/>
    <col min="14844" max="14844" width="10.140625" customWidth="1"/>
    <col min="14845" max="14845" width="4.5703125" customWidth="1"/>
    <col min="14846" max="14846" width="33.42578125" customWidth="1"/>
    <col min="14847" max="14847" width="9" customWidth="1"/>
    <col min="14848" max="14864" width="6.85546875" customWidth="1"/>
    <col min="14865" max="14865" width="35.42578125" customWidth="1"/>
    <col min="15100" max="15100" width="10.140625" customWidth="1"/>
    <col min="15101" max="15101" width="4.5703125" customWidth="1"/>
    <col min="15102" max="15102" width="33.42578125" customWidth="1"/>
    <col min="15103" max="15103" width="9" customWidth="1"/>
    <col min="15104" max="15120" width="6.85546875" customWidth="1"/>
    <col min="15121" max="15121" width="35.42578125" customWidth="1"/>
    <col min="15356" max="15356" width="10.140625" customWidth="1"/>
    <col min="15357" max="15357" width="4.5703125" customWidth="1"/>
    <col min="15358" max="15358" width="33.42578125" customWidth="1"/>
    <col min="15359" max="15359" width="9" customWidth="1"/>
    <col min="15360" max="15376" width="6.85546875" customWidth="1"/>
    <col min="15377" max="15377" width="35.42578125" customWidth="1"/>
    <col min="15612" max="15612" width="10.140625" customWidth="1"/>
    <col min="15613" max="15613" width="4.5703125" customWidth="1"/>
    <col min="15614" max="15614" width="33.42578125" customWidth="1"/>
    <col min="15615" max="15615" width="9" customWidth="1"/>
    <col min="15616" max="15632" width="6.85546875" customWidth="1"/>
    <col min="15633" max="15633" width="35.42578125" customWidth="1"/>
    <col min="15868" max="15868" width="10.140625" customWidth="1"/>
    <col min="15869" max="15869" width="4.5703125" customWidth="1"/>
    <col min="15870" max="15870" width="33.42578125" customWidth="1"/>
    <col min="15871" max="15871" width="9" customWidth="1"/>
    <col min="15872" max="15888" width="6.85546875" customWidth="1"/>
    <col min="15889" max="15889" width="35.42578125" customWidth="1"/>
    <col min="16124" max="16124" width="10.140625" customWidth="1"/>
    <col min="16125" max="16125" width="4.5703125" customWidth="1"/>
    <col min="16126" max="16126" width="33.42578125" customWidth="1"/>
    <col min="16127" max="16127" width="9" customWidth="1"/>
    <col min="16128" max="16144" width="6.85546875" customWidth="1"/>
    <col min="16145" max="16145" width="35.42578125" customWidth="1"/>
  </cols>
  <sheetData>
    <row r="1" spans="1:108" s="10" customFormat="1" ht="43.5" customHeight="1" x14ac:dyDescent="0.2">
      <c r="A1" s="799" t="s">
        <v>539</v>
      </c>
      <c r="B1" s="800"/>
      <c r="C1" s="800"/>
      <c r="D1" s="800"/>
      <c r="E1" s="800"/>
      <c r="F1" s="800"/>
      <c r="G1" s="800"/>
      <c r="H1" s="800"/>
      <c r="I1" s="800"/>
      <c r="J1" s="800"/>
      <c r="K1" s="800"/>
      <c r="L1" s="800"/>
      <c r="M1" s="800"/>
      <c r="N1" s="800"/>
      <c r="O1" s="800"/>
      <c r="P1" s="800"/>
      <c r="Q1" s="800"/>
      <c r="R1" s="800"/>
      <c r="S1" s="800"/>
      <c r="T1" s="800"/>
      <c r="U1" s="800"/>
      <c r="V1" s="800"/>
      <c r="W1" s="800"/>
      <c r="X1" s="800"/>
      <c r="Y1" s="800"/>
      <c r="Z1" s="800"/>
      <c r="AA1" s="800"/>
      <c r="AB1" s="43"/>
      <c r="AC1" s="43"/>
      <c r="AD1" s="43"/>
      <c r="AE1" s="43"/>
      <c r="AF1" s="43"/>
      <c r="AG1" s="43"/>
      <c r="AH1" s="43"/>
      <c r="AI1" s="43"/>
      <c r="AJ1" s="43"/>
      <c r="AK1" s="43"/>
      <c r="AL1" s="43"/>
      <c r="AM1" s="43"/>
      <c r="AN1" s="43"/>
      <c r="AO1" s="43"/>
      <c r="AP1" s="43"/>
      <c r="AQ1" s="43"/>
      <c r="AR1" s="43"/>
      <c r="AS1" s="43"/>
      <c r="AT1" s="43"/>
      <c r="AU1" s="43"/>
      <c r="AV1" s="43"/>
      <c r="AW1" s="43"/>
      <c r="AX1" s="43"/>
      <c r="AY1" s="43"/>
      <c r="AZ1" s="43"/>
      <c r="BA1" s="43"/>
      <c r="BB1" s="43"/>
      <c r="BC1" s="43"/>
      <c r="BD1" s="43"/>
      <c r="BE1" s="43"/>
      <c r="BF1" s="43"/>
      <c r="BG1" s="43"/>
      <c r="BH1" s="43"/>
      <c r="BI1" s="43"/>
      <c r="BJ1" s="43"/>
      <c r="BK1" s="43"/>
      <c r="BL1" s="43"/>
      <c r="BM1" s="43"/>
      <c r="BN1" s="43"/>
      <c r="BO1" s="43"/>
      <c r="BP1" s="43"/>
      <c r="BQ1" s="43"/>
      <c r="BR1" s="43"/>
      <c r="BS1" s="43"/>
      <c r="BT1" s="43"/>
      <c r="BU1" s="43"/>
      <c r="BV1" s="43"/>
      <c r="BW1" s="43"/>
      <c r="BX1" s="43"/>
      <c r="BY1" s="43"/>
      <c r="BZ1" s="43"/>
      <c r="CA1" s="43"/>
      <c r="CB1" s="43"/>
      <c r="CC1" s="43"/>
      <c r="CD1" s="43"/>
      <c r="CE1" s="43"/>
      <c r="CF1" s="43"/>
      <c r="CG1" s="43"/>
      <c r="CH1" s="43"/>
      <c r="CI1" s="43"/>
      <c r="CJ1" s="43"/>
      <c r="CK1" s="43"/>
      <c r="CL1" s="43"/>
      <c r="CM1" s="43"/>
      <c r="CN1" s="43"/>
      <c r="CO1" s="43"/>
      <c r="CP1" s="43"/>
      <c r="CQ1" s="43"/>
      <c r="CR1" s="43"/>
      <c r="CS1" s="43"/>
      <c r="CT1" s="43"/>
      <c r="CU1" s="43"/>
      <c r="CV1" s="43"/>
      <c r="CW1" s="43"/>
      <c r="CX1" s="43"/>
      <c r="CY1" s="43"/>
      <c r="CZ1" s="43"/>
      <c r="DA1" s="43"/>
      <c r="DB1" s="43"/>
      <c r="DC1" s="43"/>
      <c r="DD1" s="43"/>
    </row>
    <row r="2" spans="1:108" s="10" customFormat="1" ht="12" customHeight="1" thickBot="1" x14ac:dyDescent="0.3">
      <c r="A2" s="801"/>
      <c r="B2" s="801"/>
      <c r="C2" s="801"/>
      <c r="D2" s="801"/>
      <c r="E2" s="801"/>
      <c r="F2" s="801"/>
      <c r="G2" s="801"/>
      <c r="H2" s="11"/>
      <c r="I2" s="11"/>
      <c r="J2" s="11"/>
      <c r="K2" s="11"/>
      <c r="L2" s="11"/>
      <c r="M2" s="11"/>
      <c r="N2" s="11"/>
      <c r="O2" s="11"/>
      <c r="P2" s="11"/>
      <c r="Q2" s="11"/>
      <c r="R2" s="11"/>
      <c r="S2" s="11"/>
      <c r="T2" s="11"/>
      <c r="U2" s="11"/>
      <c r="V2" s="11"/>
      <c r="W2" s="11"/>
      <c r="X2" s="11"/>
      <c r="Y2" s="11"/>
      <c r="Z2" s="148"/>
      <c r="AA2" s="148"/>
      <c r="AB2" s="43"/>
      <c r="AC2" s="43"/>
      <c r="AD2" s="43"/>
      <c r="AE2" s="43"/>
      <c r="AF2" s="43"/>
      <c r="AG2" s="43"/>
      <c r="AH2" s="43"/>
      <c r="AI2" s="43"/>
      <c r="AJ2" s="43"/>
      <c r="AK2" s="43"/>
      <c r="AL2" s="43"/>
      <c r="AM2" s="43"/>
      <c r="AN2" s="43"/>
      <c r="AO2" s="43"/>
      <c r="AP2" s="43"/>
      <c r="AQ2" s="43"/>
      <c r="AR2" s="43"/>
      <c r="AS2" s="43"/>
      <c r="AT2" s="43"/>
      <c r="AU2" s="43"/>
      <c r="AV2" s="43"/>
      <c r="AW2" s="43"/>
      <c r="AX2" s="43"/>
      <c r="AY2" s="43"/>
      <c r="AZ2" s="43"/>
      <c r="BA2" s="43"/>
      <c r="BB2" s="43"/>
      <c r="BC2" s="43"/>
      <c r="BD2" s="43"/>
      <c r="BE2" s="43"/>
      <c r="BF2" s="43"/>
      <c r="BG2" s="43"/>
      <c r="BH2" s="43"/>
      <c r="BI2" s="43"/>
      <c r="BJ2" s="43"/>
      <c r="BK2" s="43"/>
      <c r="BL2" s="43"/>
      <c r="BM2" s="43"/>
      <c r="BN2" s="43"/>
      <c r="BO2" s="43"/>
      <c r="BP2" s="43"/>
      <c r="BQ2" s="43"/>
      <c r="BR2" s="43"/>
      <c r="BS2" s="43"/>
      <c r="BT2" s="43"/>
      <c r="BU2" s="43"/>
      <c r="BV2" s="43"/>
      <c r="BW2" s="43"/>
      <c r="BX2" s="43"/>
      <c r="BY2" s="43"/>
      <c r="BZ2" s="43"/>
      <c r="CA2" s="43"/>
      <c r="CB2" s="43"/>
      <c r="CC2" s="43"/>
      <c r="CD2" s="43"/>
      <c r="CE2" s="43"/>
      <c r="CF2" s="43"/>
      <c r="CG2" s="43"/>
      <c r="CH2" s="43"/>
      <c r="CI2" s="43"/>
      <c r="CJ2" s="43"/>
      <c r="CK2" s="43"/>
      <c r="CL2" s="43"/>
      <c r="CM2" s="43"/>
      <c r="CN2" s="43"/>
      <c r="CO2" s="43"/>
      <c r="CP2" s="43"/>
      <c r="CQ2" s="43"/>
      <c r="CR2" s="43"/>
      <c r="CS2" s="43"/>
      <c r="CT2" s="43"/>
      <c r="CU2" s="43"/>
      <c r="CV2" s="43"/>
      <c r="CW2" s="43"/>
      <c r="CX2" s="43"/>
      <c r="CY2" s="43"/>
      <c r="CZ2" s="43"/>
      <c r="DA2" s="43"/>
      <c r="DB2" s="43"/>
      <c r="DC2" s="43"/>
      <c r="DD2" s="43"/>
    </row>
    <row r="3" spans="1:108" s="12" customFormat="1" ht="32.25" customHeight="1" thickBot="1" x14ac:dyDescent="0.25">
      <c r="A3" s="36" t="s">
        <v>214</v>
      </c>
      <c r="B3" s="48" t="s">
        <v>215</v>
      </c>
      <c r="C3" s="37" t="s">
        <v>216</v>
      </c>
      <c r="D3" s="61" t="s">
        <v>217</v>
      </c>
      <c r="E3" s="38" t="s">
        <v>218</v>
      </c>
      <c r="F3" s="39" t="s">
        <v>219</v>
      </c>
      <c r="G3" s="39" t="s">
        <v>220</v>
      </c>
      <c r="H3" s="39" t="s">
        <v>221</v>
      </c>
      <c r="I3" s="39" t="s">
        <v>222</v>
      </c>
      <c r="J3" s="39" t="s">
        <v>223</v>
      </c>
      <c r="K3" s="39" t="s">
        <v>224</v>
      </c>
      <c r="L3" s="39" t="s">
        <v>225</v>
      </c>
      <c r="M3" s="39" t="s">
        <v>226</v>
      </c>
      <c r="N3" s="39" t="s">
        <v>227</v>
      </c>
      <c r="O3" s="39" t="s">
        <v>228</v>
      </c>
      <c r="P3" s="40" t="s">
        <v>229</v>
      </c>
      <c r="Q3" s="423" t="s">
        <v>230</v>
      </c>
      <c r="R3" s="425" t="s">
        <v>231</v>
      </c>
      <c r="S3" s="423" t="s">
        <v>232</v>
      </c>
      <c r="T3" s="425" t="s">
        <v>231</v>
      </c>
      <c r="U3" s="423" t="s">
        <v>233</v>
      </c>
      <c r="V3" s="425" t="s">
        <v>231</v>
      </c>
      <c r="W3" s="423" t="s">
        <v>234</v>
      </c>
      <c r="X3" s="424" t="s">
        <v>231</v>
      </c>
      <c r="Y3" s="41" t="s">
        <v>235</v>
      </c>
      <c r="Z3" s="149" t="s">
        <v>538</v>
      </c>
      <c r="AA3" s="149" t="s">
        <v>236</v>
      </c>
      <c r="AB3" s="44"/>
      <c r="AC3" s="44"/>
      <c r="AD3" s="44"/>
      <c r="AE3" s="44"/>
      <c r="AF3" s="44"/>
      <c r="AG3" s="44"/>
      <c r="AH3" s="44"/>
      <c r="AI3" s="44"/>
      <c r="AJ3" s="44"/>
      <c r="AK3" s="44"/>
      <c r="AL3" s="44"/>
      <c r="AM3" s="44"/>
      <c r="AN3" s="44"/>
      <c r="AO3" s="44"/>
      <c r="AP3" s="44"/>
      <c r="AQ3" s="44"/>
      <c r="AR3" s="44"/>
      <c r="AS3" s="44"/>
      <c r="AT3" s="44"/>
      <c r="AU3" s="44"/>
      <c r="AV3" s="44"/>
      <c r="AW3" s="44"/>
      <c r="AX3" s="44"/>
      <c r="AY3" s="44"/>
      <c r="AZ3" s="44"/>
      <c r="BA3" s="44"/>
      <c r="BB3" s="44"/>
      <c r="BC3" s="44"/>
      <c r="BD3" s="44"/>
      <c r="BE3" s="44"/>
      <c r="BF3" s="44"/>
      <c r="BG3" s="44"/>
      <c r="BH3" s="44"/>
      <c r="BI3" s="44"/>
      <c r="BJ3" s="44"/>
      <c r="BK3" s="44"/>
      <c r="BL3" s="44"/>
      <c r="BM3" s="44"/>
      <c r="BN3" s="44"/>
      <c r="BO3" s="44"/>
      <c r="BP3" s="44"/>
      <c r="BQ3" s="44"/>
      <c r="BR3" s="44"/>
      <c r="BS3" s="44"/>
      <c r="BT3" s="44"/>
      <c r="BU3" s="44"/>
      <c r="BV3" s="44"/>
      <c r="BW3" s="44"/>
      <c r="BX3" s="44"/>
      <c r="BY3" s="44"/>
      <c r="BZ3" s="44"/>
      <c r="CA3" s="44"/>
      <c r="CB3" s="44"/>
      <c r="CC3" s="44"/>
      <c r="CD3" s="44"/>
      <c r="CE3" s="44"/>
      <c r="CF3" s="44"/>
      <c r="CG3" s="44"/>
      <c r="CH3" s="44"/>
      <c r="CI3" s="44"/>
      <c r="CJ3" s="44"/>
      <c r="CK3" s="44"/>
      <c r="CL3" s="44"/>
      <c r="CM3" s="44"/>
      <c r="CN3" s="44"/>
      <c r="CO3" s="44"/>
      <c r="CP3" s="44"/>
      <c r="CQ3" s="44"/>
      <c r="CR3" s="44"/>
      <c r="CS3" s="44"/>
      <c r="CT3" s="44"/>
      <c r="CU3" s="44"/>
      <c r="CV3" s="44"/>
      <c r="CW3" s="44"/>
      <c r="CX3" s="44"/>
      <c r="CY3" s="44"/>
      <c r="CZ3" s="44"/>
      <c r="DA3" s="44"/>
      <c r="DB3" s="44"/>
      <c r="DC3" s="44"/>
      <c r="DD3" s="44"/>
    </row>
    <row r="4" spans="1:108" s="50" customFormat="1" ht="27.75" customHeight="1" thickBot="1" x14ac:dyDescent="0.3">
      <c r="A4" s="98"/>
      <c r="B4" s="162"/>
      <c r="C4" s="802" t="s">
        <v>237</v>
      </c>
      <c r="D4" s="803"/>
      <c r="E4" s="803"/>
      <c r="F4" s="803"/>
      <c r="G4" s="803"/>
      <c r="H4" s="803"/>
      <c r="I4" s="803"/>
      <c r="J4" s="803"/>
      <c r="K4" s="803"/>
      <c r="L4" s="803"/>
      <c r="M4" s="803"/>
      <c r="N4" s="803"/>
      <c r="O4" s="803"/>
      <c r="P4" s="803"/>
      <c r="Q4" s="803"/>
      <c r="R4" s="803"/>
      <c r="S4" s="803"/>
      <c r="T4" s="803"/>
      <c r="U4" s="803"/>
      <c r="V4" s="803"/>
      <c r="W4" s="803"/>
      <c r="X4" s="803"/>
      <c r="Y4" s="803"/>
      <c r="Z4" s="803"/>
      <c r="AA4" s="804"/>
      <c r="AB4" s="45"/>
      <c r="AC4" s="45"/>
      <c r="AD4" s="45"/>
      <c r="AE4" s="45"/>
      <c r="AF4" s="45"/>
      <c r="AG4" s="45"/>
      <c r="AH4" s="45"/>
      <c r="AI4" s="45"/>
      <c r="AJ4" s="45"/>
      <c r="AK4" s="45"/>
      <c r="AL4" s="45"/>
      <c r="AM4" s="45"/>
      <c r="AN4" s="45"/>
      <c r="AO4" s="45"/>
      <c r="AP4" s="45"/>
      <c r="AQ4" s="45"/>
      <c r="AR4" s="45"/>
      <c r="AS4" s="45"/>
      <c r="AT4" s="45"/>
      <c r="AU4" s="45"/>
      <c r="AV4" s="45"/>
      <c r="AW4" s="45"/>
      <c r="AX4" s="45"/>
      <c r="AY4" s="45"/>
      <c r="AZ4" s="45"/>
      <c r="BA4" s="45"/>
      <c r="BB4" s="45"/>
      <c r="BC4" s="45"/>
      <c r="BD4" s="45"/>
      <c r="BE4" s="45"/>
      <c r="BF4" s="45"/>
      <c r="BG4" s="45"/>
      <c r="BH4" s="45"/>
      <c r="BI4" s="45"/>
      <c r="BJ4" s="45"/>
      <c r="BK4" s="45"/>
      <c r="BL4" s="45"/>
      <c r="BM4" s="45"/>
      <c r="BN4" s="45"/>
      <c r="BO4" s="45"/>
      <c r="BP4" s="45"/>
      <c r="BQ4" s="45"/>
      <c r="BR4" s="45"/>
      <c r="BS4" s="45"/>
      <c r="BT4" s="45"/>
      <c r="BU4" s="45"/>
      <c r="BV4" s="45"/>
      <c r="BW4" s="45"/>
      <c r="BX4" s="45"/>
      <c r="BY4" s="45"/>
      <c r="BZ4" s="45"/>
      <c r="CA4" s="45"/>
      <c r="CB4" s="45"/>
      <c r="CC4" s="45"/>
      <c r="CD4" s="45"/>
      <c r="CE4" s="45"/>
      <c r="CF4" s="45"/>
      <c r="CG4" s="45"/>
      <c r="CH4" s="45"/>
      <c r="CI4" s="45"/>
      <c r="CJ4" s="45"/>
      <c r="CK4" s="45"/>
      <c r="CL4" s="45"/>
      <c r="CM4" s="45"/>
      <c r="CN4" s="45"/>
      <c r="CO4" s="45"/>
      <c r="CP4" s="45"/>
      <c r="CQ4" s="45"/>
      <c r="CR4" s="45"/>
      <c r="CS4" s="45"/>
      <c r="CT4" s="45"/>
      <c r="CU4" s="45"/>
      <c r="CV4" s="45"/>
      <c r="CW4" s="45"/>
      <c r="CX4" s="45"/>
      <c r="CY4" s="45"/>
      <c r="CZ4" s="45"/>
      <c r="DA4" s="45"/>
      <c r="DB4" s="45"/>
      <c r="DC4" s="45"/>
      <c r="DD4" s="45"/>
    </row>
    <row r="5" spans="1:108" s="50" customFormat="1" ht="80.45" customHeight="1" thickBot="1" x14ac:dyDescent="0.3">
      <c r="A5" s="805" t="s">
        <v>238</v>
      </c>
      <c r="B5" s="221"/>
      <c r="C5" s="448" t="s">
        <v>519</v>
      </c>
      <c r="D5" s="449" t="s">
        <v>239</v>
      </c>
      <c r="E5" s="591">
        <v>0</v>
      </c>
      <c r="F5" s="591">
        <v>0</v>
      </c>
      <c r="G5" s="591">
        <v>0</v>
      </c>
      <c r="H5" s="488"/>
      <c r="I5" s="488"/>
      <c r="J5" s="488"/>
      <c r="K5" s="488"/>
      <c r="L5" s="488"/>
      <c r="M5" s="488"/>
      <c r="N5" s="488"/>
      <c r="O5" s="488"/>
      <c r="P5" s="488"/>
      <c r="Q5" s="450">
        <f>SUM($E5:$G5)</f>
        <v>0</v>
      </c>
      <c r="R5" s="450"/>
      <c r="S5" s="451">
        <f>SUM($H5:$J5)</f>
        <v>0</v>
      </c>
      <c r="T5" s="494" t="str" cm="1">
        <f t="array" ref="T5">_xlfn.SWITCH(TRUE, S5&gt;Q5,Arrows!$A$2, S5&lt;Q5, Arrows!$A$4,S5=Q5, Arrows!$A$3,S5="","")</f>
        <v>→</v>
      </c>
      <c r="U5" s="450">
        <f>SUM($K5:$M5)</f>
        <v>0</v>
      </c>
      <c r="V5" s="495" t="str" cm="1">
        <f t="array" ref="V5">_xlfn.SWITCH(TRUE, U5&gt;S5,Arrows!$A$2, U5&lt;S5, Arrows!$A$4,U5=S5, Arrows!$A$3,U5="","")</f>
        <v>→</v>
      </c>
      <c r="W5" s="452">
        <f>SUM($N5:$P5)</f>
        <v>0</v>
      </c>
      <c r="X5" s="496" t="str" cm="1">
        <f t="array" ref="X5">_xlfn.SWITCH(TRUE, W5&gt;U5,Arrows!$A$2, W5&lt;U5, Arrows!$A$4,W5=U5, Arrows!$A$3,W5="","")</f>
        <v>→</v>
      </c>
      <c r="Y5" s="453">
        <f>SUM(E5:G5,H5:J5,K5:M5,N5:P5)</f>
        <v>0</v>
      </c>
      <c r="Z5" s="829" t="s">
        <v>240</v>
      </c>
      <c r="AA5" s="829" t="s">
        <v>240</v>
      </c>
      <c r="AB5" s="45"/>
      <c r="AC5" s="45"/>
      <c r="AD5" s="45"/>
      <c r="AE5" s="45"/>
      <c r="AF5" s="45"/>
      <c r="AG5" s="45"/>
      <c r="AH5" s="45"/>
      <c r="AI5" s="45"/>
      <c r="AJ5" s="45"/>
      <c r="AK5" s="45"/>
      <c r="AL5" s="45"/>
      <c r="AM5" s="45"/>
      <c r="AN5" s="45"/>
      <c r="AO5" s="45"/>
      <c r="AP5" s="45"/>
      <c r="AQ5" s="45"/>
      <c r="AR5" s="45"/>
      <c r="AS5" s="45"/>
      <c r="AT5" s="45"/>
      <c r="AU5" s="45"/>
      <c r="AV5" s="45"/>
      <c r="AW5" s="45"/>
      <c r="AX5" s="45"/>
      <c r="AY5" s="45"/>
      <c r="AZ5" s="45"/>
      <c r="BA5" s="45"/>
      <c r="BB5" s="45"/>
      <c r="BC5" s="45"/>
      <c r="BD5" s="45"/>
      <c r="BE5" s="45"/>
      <c r="BF5" s="45"/>
      <c r="BG5" s="45"/>
      <c r="BH5" s="45"/>
      <c r="BI5" s="45"/>
      <c r="BJ5" s="45"/>
      <c r="BK5" s="45"/>
      <c r="BL5" s="45"/>
      <c r="BM5" s="45"/>
      <c r="BN5" s="45"/>
      <c r="BO5" s="45"/>
      <c r="BP5" s="45"/>
      <c r="BQ5" s="45"/>
      <c r="BR5" s="45"/>
      <c r="BS5" s="45"/>
      <c r="BT5" s="45"/>
      <c r="BU5" s="45"/>
      <c r="BV5" s="45"/>
      <c r="BW5" s="45"/>
      <c r="BX5" s="45"/>
      <c r="BY5" s="45"/>
      <c r="BZ5" s="45"/>
      <c r="CA5" s="45"/>
      <c r="CB5" s="45"/>
      <c r="CC5" s="45"/>
      <c r="CD5" s="45"/>
      <c r="CE5" s="45"/>
      <c r="CF5" s="45"/>
      <c r="CG5" s="45"/>
      <c r="CH5" s="45"/>
      <c r="CI5" s="45"/>
      <c r="CJ5" s="45"/>
      <c r="CK5" s="45"/>
      <c r="CL5" s="45"/>
      <c r="CM5" s="45"/>
      <c r="CN5" s="45"/>
      <c r="CO5" s="45"/>
      <c r="CP5" s="45"/>
      <c r="CQ5" s="45"/>
      <c r="CR5" s="45"/>
      <c r="CS5" s="45"/>
      <c r="CT5" s="45"/>
      <c r="CU5" s="45"/>
      <c r="CV5" s="45"/>
      <c r="CW5" s="45"/>
      <c r="CX5" s="45"/>
      <c r="CY5" s="45"/>
      <c r="CZ5" s="45"/>
      <c r="DA5" s="45"/>
      <c r="DB5" s="45"/>
      <c r="DC5" s="45"/>
    </row>
    <row r="6" spans="1:108" s="50" customFormat="1" ht="75.95" customHeight="1" thickBot="1" x14ac:dyDescent="0.3">
      <c r="A6" s="806"/>
      <c r="B6" s="221"/>
      <c r="C6" s="234" t="s">
        <v>241</v>
      </c>
      <c r="D6" s="80" t="s">
        <v>242</v>
      </c>
      <c r="E6" s="488">
        <v>194</v>
      </c>
      <c r="F6" s="488">
        <v>171</v>
      </c>
      <c r="G6" s="591">
        <v>161</v>
      </c>
      <c r="H6" s="489"/>
      <c r="I6" s="489"/>
      <c r="J6" s="489"/>
      <c r="K6" s="489"/>
      <c r="L6" s="489"/>
      <c r="M6" s="489"/>
      <c r="N6" s="489"/>
      <c r="O6" s="489"/>
      <c r="P6" s="489"/>
      <c r="Q6" s="450">
        <f>SUM($E6:$G6)</f>
        <v>526</v>
      </c>
      <c r="R6" s="93"/>
      <c r="S6" s="451">
        <f>SUM($H6:$J6)</f>
        <v>0</v>
      </c>
      <c r="T6" s="494" t="str" cm="1">
        <f t="array" ref="T6">_xlfn.SWITCH(TRUE, S6&gt;Q6,Arrows!$A$2, S6&lt;Q6, Arrows!$A$4,S6=Q6, Arrows!$A$3,S6="","")</f>
        <v>↓</v>
      </c>
      <c r="U6" s="29">
        <f>SUM($K6:$M6)</f>
        <v>0</v>
      </c>
      <c r="V6" s="495" t="str" cm="1">
        <f t="array" ref="V6">_xlfn.SWITCH(TRUE, U6&gt;S6,Arrows!$A$2, U6&lt;S6, Arrows!$A$4,U6=S6, Arrows!$A$3,U6="","")</f>
        <v>→</v>
      </c>
      <c r="W6" s="30">
        <f>SUM($N6:$P6)</f>
        <v>0</v>
      </c>
      <c r="X6" s="496" t="str" cm="1">
        <f t="array" ref="X6">_xlfn.SWITCH(TRUE, W6&gt;U6,Arrows!$A$2, W6&lt;U6, Arrows!$A$4,W6=U6, Arrows!$A$3,W6="","")</f>
        <v>→</v>
      </c>
      <c r="Y6" s="28">
        <f>SUM(E6:G6,H6:J6,K6:M6,N6:P6)</f>
        <v>526</v>
      </c>
      <c r="Z6" s="829"/>
      <c r="AA6" s="829"/>
      <c r="AB6" s="45"/>
      <c r="AC6" s="45"/>
      <c r="AD6" s="45"/>
      <c r="AE6" s="45"/>
      <c r="AF6" s="45"/>
      <c r="AG6" s="45"/>
      <c r="AH6" s="45"/>
      <c r="AI6" s="45"/>
      <c r="AJ6" s="45"/>
      <c r="AK6" s="45"/>
      <c r="AL6" s="45"/>
      <c r="AM6" s="45"/>
      <c r="AN6" s="45"/>
      <c r="AO6" s="45"/>
      <c r="AP6" s="45"/>
      <c r="AQ6" s="45"/>
      <c r="AR6" s="45"/>
      <c r="AS6" s="45"/>
      <c r="AT6" s="45"/>
      <c r="AU6" s="45"/>
      <c r="AV6" s="45"/>
      <c r="AW6" s="45"/>
      <c r="AX6" s="45"/>
      <c r="AY6" s="45"/>
      <c r="AZ6" s="45"/>
      <c r="BA6" s="45"/>
      <c r="BB6" s="45"/>
      <c r="BC6" s="45"/>
      <c r="BD6" s="45"/>
      <c r="BE6" s="45"/>
      <c r="BF6" s="45"/>
      <c r="BG6" s="45"/>
      <c r="BH6" s="45"/>
      <c r="BI6" s="45"/>
      <c r="BJ6" s="45"/>
      <c r="BK6" s="45"/>
      <c r="BL6" s="45"/>
      <c r="BM6" s="45"/>
      <c r="BN6" s="45"/>
      <c r="BO6" s="45"/>
      <c r="BP6" s="45"/>
      <c r="BQ6" s="45"/>
      <c r="BR6" s="45"/>
      <c r="BS6" s="45"/>
      <c r="BT6" s="45"/>
      <c r="BU6" s="45"/>
      <c r="BV6" s="45"/>
      <c r="BW6" s="45"/>
      <c r="BX6" s="45"/>
      <c r="BY6" s="45"/>
      <c r="BZ6" s="45"/>
      <c r="CA6" s="45"/>
      <c r="CB6" s="45"/>
      <c r="CC6" s="45"/>
      <c r="CD6" s="45"/>
      <c r="CE6" s="45"/>
      <c r="CF6" s="45"/>
      <c r="CG6" s="45"/>
      <c r="CH6" s="45"/>
      <c r="CI6" s="45"/>
      <c r="CJ6" s="45"/>
      <c r="CK6" s="45"/>
      <c r="CL6" s="45"/>
      <c r="CM6" s="45"/>
      <c r="CN6" s="45"/>
      <c r="CO6" s="45"/>
      <c r="CP6" s="45"/>
      <c r="CQ6" s="45"/>
      <c r="CR6" s="45"/>
      <c r="CS6" s="45"/>
      <c r="CT6" s="45"/>
      <c r="CU6" s="45"/>
      <c r="CV6" s="45"/>
      <c r="CW6" s="45"/>
      <c r="CX6" s="45"/>
      <c r="CY6" s="45"/>
      <c r="CZ6" s="45"/>
      <c r="DA6" s="45"/>
      <c r="DB6" s="45"/>
      <c r="DC6" s="45"/>
    </row>
    <row r="7" spans="1:108" s="74" customFormat="1" ht="82.5" customHeight="1" thickBot="1" x14ac:dyDescent="0.3">
      <c r="A7" s="806"/>
      <c r="B7" s="807"/>
      <c r="C7" s="81" t="s">
        <v>540</v>
      </c>
      <c r="D7" s="82">
        <v>1</v>
      </c>
      <c r="E7" s="810" t="s">
        <v>243</v>
      </c>
      <c r="F7" s="811"/>
      <c r="G7" s="811"/>
      <c r="H7" s="811"/>
      <c r="I7" s="811"/>
      <c r="J7" s="811"/>
      <c r="K7" s="811"/>
      <c r="L7" s="811"/>
      <c r="M7" s="811"/>
      <c r="N7" s="811"/>
      <c r="O7" s="811"/>
      <c r="P7" s="812"/>
      <c r="Q7" s="830" t="s">
        <v>244</v>
      </c>
      <c r="R7" s="831"/>
      <c r="S7" s="830" t="s">
        <v>245</v>
      </c>
      <c r="T7" s="831"/>
      <c r="U7" s="830" t="s">
        <v>246</v>
      </c>
      <c r="V7" s="831"/>
      <c r="W7" s="830" t="s">
        <v>247</v>
      </c>
      <c r="X7" s="831"/>
      <c r="Y7" s="28"/>
      <c r="Z7" s="411"/>
      <c r="AA7" s="411"/>
    </row>
    <row r="8" spans="1:108" ht="54.6" customHeight="1" thickBot="1" x14ac:dyDescent="0.3">
      <c r="A8" s="806"/>
      <c r="B8" s="808"/>
      <c r="C8" s="31" t="s">
        <v>248</v>
      </c>
      <c r="D8" s="62" t="s">
        <v>239</v>
      </c>
      <c r="E8" s="488">
        <v>12</v>
      </c>
      <c r="F8" s="488">
        <v>3</v>
      </c>
      <c r="G8" s="488">
        <v>12</v>
      </c>
      <c r="H8" s="488"/>
      <c r="I8" s="488"/>
      <c r="J8" s="488"/>
      <c r="K8" s="488"/>
      <c r="L8" s="488"/>
      <c r="M8" s="488"/>
      <c r="N8" s="488"/>
      <c r="O8" s="488"/>
      <c r="P8" s="488"/>
      <c r="Q8" s="42">
        <f>SUM($E8:$G8)</f>
        <v>27</v>
      </c>
      <c r="R8" s="42"/>
      <c r="S8" s="42">
        <f>SUM($H8:$J8)</f>
        <v>0</v>
      </c>
      <c r="T8" s="494" t="str" cm="1">
        <f t="array" ref="T8">_xlfn.SWITCH(TRUE, S8&gt;Q8,Arrows!$A$2, S8&lt;Q8, Arrows!$A$4,S8=Q8, Arrows!$A$3,S8="","")</f>
        <v>↓</v>
      </c>
      <c r="U8" s="42">
        <f>SUM($K8:$M8)</f>
        <v>0</v>
      </c>
      <c r="V8" s="495" t="str" cm="1">
        <f t="array" ref="V8">_xlfn.SWITCH(TRUE, U8&gt;S8,Arrows!$A$2, U8&lt;S8, Arrows!$A$4,U8=S8, Arrows!$A$3,U8="","")</f>
        <v>→</v>
      </c>
      <c r="W8" s="42">
        <f>SUM($N8:$P8)</f>
        <v>0</v>
      </c>
      <c r="X8" s="496" t="str" cm="1">
        <f t="array" ref="X8">_xlfn.SWITCH(TRUE, W8&gt;U8,Arrows!$A$2, W8&lt;U8, Arrows!$A$4,W8=U8, Arrows!$A$3,W8="","")</f>
        <v>→</v>
      </c>
      <c r="Y8" s="28">
        <f>SUM(E8:G8,H8:J8,K8:M8,N8:P8)</f>
        <v>27</v>
      </c>
      <c r="Z8" s="409"/>
      <c r="AA8" s="409"/>
    </row>
    <row r="9" spans="1:108" ht="54.6" customHeight="1" thickBot="1" x14ac:dyDescent="0.3">
      <c r="A9" s="806"/>
      <c r="B9" s="808"/>
      <c r="C9" s="31" t="s">
        <v>170</v>
      </c>
      <c r="D9" s="62" t="s">
        <v>239</v>
      </c>
      <c r="E9" s="485">
        <v>2</v>
      </c>
      <c r="F9" s="485">
        <v>1</v>
      </c>
      <c r="G9" s="485">
        <v>4</v>
      </c>
      <c r="H9" s="485"/>
      <c r="I9" s="485"/>
      <c r="J9" s="485"/>
      <c r="K9" s="485"/>
      <c r="L9" s="485"/>
      <c r="M9" s="485"/>
      <c r="N9" s="485"/>
      <c r="O9" s="485"/>
      <c r="P9" s="485"/>
      <c r="Q9" s="42">
        <f>SUM($E9:$G9)</f>
        <v>7</v>
      </c>
      <c r="R9" s="42"/>
      <c r="S9" s="42">
        <f>SUM($H9:$J9)</f>
        <v>0</v>
      </c>
      <c r="T9" s="494" t="str" cm="1">
        <f t="array" ref="T9">_xlfn.SWITCH(TRUE, S9&gt;Q9,Arrows!$A$2, S9&lt;Q9, Arrows!$A$4,S9=Q9, Arrows!$A$3,S9="","")</f>
        <v>↓</v>
      </c>
      <c r="U9" s="42">
        <f>SUM($K9:$M9)</f>
        <v>0</v>
      </c>
      <c r="V9" s="495" t="str" cm="1">
        <f t="array" ref="V9">_xlfn.SWITCH(TRUE, U9&gt;S9,Arrows!$A$2, U9&lt;S9, Arrows!$A$4,U9=S9, Arrows!$A$3,U9="","")</f>
        <v>→</v>
      </c>
      <c r="W9" s="42">
        <f>SUM($N9:$P9)</f>
        <v>0</v>
      </c>
      <c r="X9" s="496" t="str" cm="1">
        <f t="array" ref="X9">_xlfn.SWITCH(TRUE, W9&gt;U9,Arrows!$A$2, W9&lt;U9, Arrows!$A$4,W9=U9, Arrows!$A$3,W9="","")</f>
        <v>→</v>
      </c>
      <c r="Y9" s="28">
        <f>SUM(E9:G9,H9:J9,K9:M9,N9:P9)</f>
        <v>7</v>
      </c>
      <c r="Z9" s="409"/>
      <c r="AA9" s="409"/>
    </row>
    <row r="10" spans="1:108" ht="45.75" customHeight="1" thickBot="1" x14ac:dyDescent="0.3">
      <c r="A10" s="806"/>
      <c r="B10" s="809"/>
      <c r="C10" s="31" t="s">
        <v>172</v>
      </c>
      <c r="D10" s="62" t="s">
        <v>239</v>
      </c>
      <c r="E10" s="485">
        <v>0</v>
      </c>
      <c r="F10" s="485">
        <v>0</v>
      </c>
      <c r="G10" s="486">
        <v>0</v>
      </c>
      <c r="H10" s="485"/>
      <c r="I10" s="485"/>
      <c r="J10" s="485"/>
      <c r="K10" s="485"/>
      <c r="L10" s="485"/>
      <c r="M10" s="485"/>
      <c r="N10" s="485"/>
      <c r="O10" s="485"/>
      <c r="P10" s="485"/>
      <c r="Q10" s="42">
        <f>SUM($E10:$G10)</f>
        <v>0</v>
      </c>
      <c r="R10" s="42"/>
      <c r="S10" s="42">
        <f>SUM($H10:$J10)</f>
        <v>0</v>
      </c>
      <c r="T10" s="494" t="str" cm="1">
        <f t="array" ref="T10">_xlfn.SWITCH(TRUE, S10&gt;Q10,Arrows!$A$2, S10&lt;Q10, Arrows!$A$4,S10=Q10, Arrows!$A$3,S10="","")</f>
        <v>→</v>
      </c>
      <c r="U10" s="42">
        <f>SUM($K10:$M10)</f>
        <v>0</v>
      </c>
      <c r="V10" s="495" t="str" cm="1">
        <f t="array" ref="V10">_xlfn.SWITCH(TRUE, U10&gt;S10,Arrows!$A$2, U10&lt;S10, Arrows!$A$4,U10=S10, Arrows!$A$3,U10="","")</f>
        <v>→</v>
      </c>
      <c r="W10" s="42">
        <f>SUM($N10:$P10)</f>
        <v>0</v>
      </c>
      <c r="X10" s="496" t="str" cm="1">
        <f t="array" ref="X10">_xlfn.SWITCH(TRUE, W10&gt;U10,Arrows!$A$2, W10&lt;U10, Arrows!$A$4,W10=U10, Arrows!$A$3,W10="","")</f>
        <v>→</v>
      </c>
      <c r="Y10" s="28">
        <f>SUM(E10:G10,H10:J10,K10:M10,N10:P10)</f>
        <v>0</v>
      </c>
      <c r="Z10" s="409"/>
      <c r="AA10" s="409"/>
    </row>
    <row r="11" spans="1:108" ht="45.75" customHeight="1" thickBot="1" x14ac:dyDescent="0.3">
      <c r="A11" s="806"/>
      <c r="B11" s="47"/>
      <c r="C11" s="31" t="s">
        <v>174</v>
      </c>
      <c r="D11" s="63" t="s">
        <v>249</v>
      </c>
      <c r="E11" s="485">
        <v>0</v>
      </c>
      <c r="F11" s="485">
        <v>0</v>
      </c>
      <c r="G11" s="486">
        <v>0</v>
      </c>
      <c r="H11" s="485"/>
      <c r="I11" s="485"/>
      <c r="J11" s="485"/>
      <c r="K11" s="485"/>
      <c r="L11" s="485"/>
      <c r="M11" s="485"/>
      <c r="N11" s="485"/>
      <c r="O11" s="485"/>
      <c r="P11" s="485"/>
      <c r="Q11" s="42">
        <f>SUM($E11:$G11)</f>
        <v>0</v>
      </c>
      <c r="R11" s="42"/>
      <c r="S11" s="42">
        <f>SUM($H11:$J11)</f>
        <v>0</v>
      </c>
      <c r="T11" s="494" t="str" cm="1">
        <f t="array" ref="T11">_xlfn.SWITCH(TRUE, S11&gt;Q11,Arrows!$A$2, S11&lt;Q11, Arrows!$A$4,S11=Q11, Arrows!$A$3,S11="","")</f>
        <v>→</v>
      </c>
      <c r="U11" s="42">
        <f>SUM($K11:$M11)</f>
        <v>0</v>
      </c>
      <c r="V11" s="495" t="str" cm="1">
        <f t="array" ref="V11">_xlfn.SWITCH(TRUE, U11&gt;S11,Arrows!$A$2, U11&lt;S11, Arrows!$A$4,U11=S11, Arrows!$A$3,U11="","")</f>
        <v>→</v>
      </c>
      <c r="W11" s="42">
        <f>SUM($N11:$P11)</f>
        <v>0</v>
      </c>
      <c r="X11" s="496" t="str" cm="1">
        <f t="array" ref="X11">_xlfn.SWITCH(TRUE, W11&gt;U11,Arrows!$A$2, W11&lt;U11, Arrows!$A$4,W11=U11, Arrows!$A$3,W11="","")</f>
        <v>→</v>
      </c>
      <c r="Y11" s="28">
        <f>SUM(E11:G11,H11:J11,K11:M11,N11:P11)</f>
        <v>0</v>
      </c>
      <c r="Z11" s="410"/>
      <c r="AA11" s="410"/>
    </row>
    <row r="12" spans="1:108" ht="45.75" customHeight="1" thickBot="1" x14ac:dyDescent="0.3">
      <c r="A12" s="806"/>
      <c r="B12" s="47"/>
      <c r="C12" s="31" t="s">
        <v>250</v>
      </c>
      <c r="D12" s="62" t="s">
        <v>239</v>
      </c>
      <c r="E12" s="607">
        <v>298</v>
      </c>
      <c r="F12" s="607">
        <v>255</v>
      </c>
      <c r="G12" s="607">
        <v>261</v>
      </c>
      <c r="H12" s="485"/>
      <c r="I12" s="485"/>
      <c r="J12" s="485"/>
      <c r="K12" s="485"/>
      <c r="L12" s="485"/>
      <c r="M12" s="485"/>
      <c r="N12" s="485"/>
      <c r="O12" s="485"/>
      <c r="P12" s="485"/>
      <c r="Q12" s="294">
        <f>SUM($E12:$G12)</f>
        <v>814</v>
      </c>
      <c r="R12" s="294"/>
      <c r="S12" s="294">
        <f>SUM($H12:$J12)</f>
        <v>0</v>
      </c>
      <c r="T12" s="494" t="str" cm="1">
        <f t="array" ref="T12">_xlfn.SWITCH(TRUE, S12&gt;Q12,Arrows!$A$2, S12&lt;Q12, Arrows!$A$4,S12=Q12, Arrows!$A$3,S12="","")</f>
        <v>↓</v>
      </c>
      <c r="U12" s="294">
        <f>SUM($K12:$M12)</f>
        <v>0</v>
      </c>
      <c r="V12" s="495" t="str" cm="1">
        <f t="array" ref="V12">_xlfn.SWITCH(TRUE, U12&gt;S12,Arrows!$A$2, U12&lt;S12, Arrows!$A$4,U12=S12, Arrows!$A$3,U12="","")</f>
        <v>→</v>
      </c>
      <c r="W12" s="294">
        <f>SUM($N12:$P12)</f>
        <v>0</v>
      </c>
      <c r="X12" s="496" t="str" cm="1">
        <f t="array" ref="X12">_xlfn.SWITCH(TRUE, W12&gt;U12,Arrows!$A$2, W12&lt;U12, Arrows!$A$4,W12=U12, Arrows!$A$3,W12="","")</f>
        <v>→</v>
      </c>
      <c r="Y12" s="28">
        <f>SUM(E12:G12,H12:J12,K12:M12,N12:P12)</f>
        <v>814</v>
      </c>
      <c r="Z12" s="235" t="s">
        <v>251</v>
      </c>
      <c r="AA12" s="235" t="s">
        <v>251</v>
      </c>
    </row>
    <row r="13" spans="1:108" s="13" customFormat="1" ht="45.75" customHeight="1" thickBot="1" x14ac:dyDescent="0.3">
      <c r="A13" s="806"/>
      <c r="B13" s="84"/>
      <c r="C13" s="83" t="s">
        <v>252</v>
      </c>
      <c r="D13" s="163"/>
      <c r="E13" s="649"/>
      <c r="F13" s="649"/>
      <c r="G13" s="649"/>
      <c r="H13" s="649"/>
      <c r="I13" s="649"/>
      <c r="J13" s="649"/>
      <c r="K13" s="649"/>
      <c r="L13" s="649"/>
      <c r="M13" s="649"/>
      <c r="N13" s="649"/>
      <c r="O13" s="649"/>
      <c r="P13" s="649"/>
      <c r="Q13" s="637"/>
      <c r="R13" s="637"/>
      <c r="S13" s="637"/>
      <c r="T13" s="637"/>
      <c r="U13" s="637"/>
      <c r="V13" s="637"/>
      <c r="W13" s="637"/>
      <c r="X13" s="637"/>
      <c r="Y13" s="637"/>
      <c r="Z13" s="293"/>
      <c r="AA13" s="293" t="s">
        <v>253</v>
      </c>
    </row>
    <row r="14" spans="1:108" s="13" customFormat="1" ht="45.75" customHeight="1" thickBot="1" x14ac:dyDescent="0.3">
      <c r="A14" s="806"/>
      <c r="B14" s="84"/>
      <c r="C14" s="83" t="s">
        <v>254</v>
      </c>
      <c r="D14" s="89"/>
      <c r="E14" s="649"/>
      <c r="F14" s="649"/>
      <c r="G14" s="649"/>
      <c r="H14" s="649"/>
      <c r="I14" s="649"/>
      <c r="J14" s="649"/>
      <c r="K14" s="649"/>
      <c r="L14" s="649"/>
      <c r="M14" s="649"/>
      <c r="N14" s="649"/>
      <c r="O14" s="649"/>
      <c r="P14" s="649"/>
      <c r="Q14" s="638"/>
      <c r="R14" s="638"/>
      <c r="S14" s="638"/>
      <c r="T14" s="638"/>
      <c r="U14" s="638"/>
      <c r="V14" s="638"/>
      <c r="W14" s="638"/>
      <c r="X14" s="638"/>
      <c r="Y14" s="638"/>
      <c r="Z14" s="293"/>
      <c r="AA14" s="293" t="s">
        <v>255</v>
      </c>
    </row>
    <row r="15" spans="1:108" ht="75" customHeight="1" thickBot="1" x14ac:dyDescent="0.3">
      <c r="A15" s="806"/>
      <c r="B15" s="46"/>
      <c r="C15" s="31" t="s">
        <v>256</v>
      </c>
      <c r="D15" s="64"/>
      <c r="E15" s="649"/>
      <c r="F15" s="649"/>
      <c r="G15" s="649"/>
      <c r="H15" s="649"/>
      <c r="I15" s="649"/>
      <c r="J15" s="649"/>
      <c r="K15" s="649"/>
      <c r="L15" s="649"/>
      <c r="M15" s="649"/>
      <c r="N15" s="649"/>
      <c r="O15" s="649"/>
      <c r="P15" s="649"/>
      <c r="Q15" s="637" t="s">
        <v>543</v>
      </c>
      <c r="R15" s="637"/>
      <c r="S15" s="637"/>
      <c r="T15" s="637"/>
      <c r="U15" s="637"/>
      <c r="V15" s="637"/>
      <c r="W15" s="637"/>
      <c r="X15" s="637"/>
      <c r="Y15" s="637"/>
      <c r="Z15" s="293"/>
      <c r="AA15" s="293" t="s">
        <v>257</v>
      </c>
    </row>
    <row r="16" spans="1:108" ht="45.75" customHeight="1" thickBot="1" x14ac:dyDescent="0.3">
      <c r="A16" s="806"/>
      <c r="B16" s="46"/>
      <c r="C16" s="236" t="s">
        <v>181</v>
      </c>
      <c r="D16" s="64"/>
      <c r="E16" s="649"/>
      <c r="F16" s="649"/>
      <c r="G16" s="649"/>
      <c r="H16" s="649"/>
      <c r="I16" s="649"/>
      <c r="J16" s="649"/>
      <c r="K16" s="649"/>
      <c r="L16" s="649"/>
      <c r="M16" s="649"/>
      <c r="N16" s="649"/>
      <c r="O16" s="649"/>
      <c r="P16" s="649"/>
      <c r="Q16" s="637"/>
      <c r="R16" s="637"/>
      <c r="S16" s="637"/>
      <c r="T16" s="637"/>
      <c r="U16" s="637"/>
      <c r="V16" s="637"/>
      <c r="W16" s="637"/>
      <c r="X16" s="637"/>
      <c r="Y16" s="637"/>
      <c r="Z16" s="293" t="s">
        <v>258</v>
      </c>
      <c r="AA16" s="293" t="s">
        <v>258</v>
      </c>
    </row>
    <row r="17" spans="1:108" s="50" customFormat="1" ht="27.75" customHeight="1" thickBot="1" x14ac:dyDescent="0.3">
      <c r="A17" s="806"/>
      <c r="B17" s="222"/>
      <c r="C17" s="823" t="s">
        <v>259</v>
      </c>
      <c r="D17" s="824"/>
      <c r="E17" s="824"/>
      <c r="F17" s="824"/>
      <c r="G17" s="824"/>
      <c r="H17" s="824"/>
      <c r="I17" s="824"/>
      <c r="J17" s="824"/>
      <c r="K17" s="824"/>
      <c r="L17" s="824"/>
      <c r="M17" s="824"/>
      <c r="N17" s="824"/>
      <c r="O17" s="824"/>
      <c r="P17" s="824"/>
      <c r="Q17" s="824"/>
      <c r="R17" s="824"/>
      <c r="S17" s="824"/>
      <c r="T17" s="824"/>
      <c r="U17" s="824"/>
      <c r="V17" s="824"/>
      <c r="W17" s="824"/>
      <c r="X17" s="824"/>
      <c r="Y17" s="824"/>
      <c r="Z17" s="824"/>
      <c r="AA17" s="825"/>
      <c r="AB17" s="45"/>
      <c r="AC17" s="45"/>
      <c r="AD17" s="45"/>
      <c r="AE17" s="45"/>
      <c r="AF17" s="45"/>
      <c r="AG17" s="45"/>
      <c r="AH17" s="45"/>
      <c r="AI17" s="45"/>
      <c r="AJ17" s="45"/>
      <c r="AK17" s="45"/>
      <c r="AL17" s="45"/>
      <c r="AM17" s="45"/>
      <c r="AN17" s="45"/>
      <c r="AO17" s="45"/>
      <c r="AP17" s="45"/>
      <c r="AQ17" s="45"/>
      <c r="AR17" s="45"/>
      <c r="AS17" s="45"/>
      <c r="AT17" s="45"/>
      <c r="AU17" s="45"/>
      <c r="AV17" s="45"/>
      <c r="AW17" s="45"/>
      <c r="AX17" s="45"/>
      <c r="AY17" s="45"/>
      <c r="AZ17" s="45"/>
      <c r="BA17" s="45"/>
      <c r="BB17" s="45"/>
      <c r="BC17" s="45"/>
      <c r="BD17" s="45"/>
      <c r="BE17" s="45"/>
      <c r="BF17" s="45"/>
      <c r="BG17" s="45"/>
      <c r="BH17" s="45"/>
      <c r="BI17" s="45"/>
      <c r="BJ17" s="45"/>
      <c r="BK17" s="45"/>
      <c r="BL17" s="45"/>
      <c r="BM17" s="45"/>
      <c r="BN17" s="45"/>
      <c r="BO17" s="45"/>
      <c r="BP17" s="45"/>
      <c r="BQ17" s="45"/>
      <c r="BR17" s="45"/>
      <c r="BS17" s="45"/>
      <c r="BT17" s="45"/>
      <c r="BU17" s="45"/>
      <c r="BV17" s="45"/>
      <c r="BW17" s="45"/>
      <c r="BX17" s="45"/>
      <c r="BY17" s="45"/>
      <c r="BZ17" s="45"/>
      <c r="CA17" s="45"/>
      <c r="CB17" s="45"/>
      <c r="CC17" s="45"/>
      <c r="CD17" s="45"/>
      <c r="CE17" s="45"/>
      <c r="CF17" s="45"/>
      <c r="CG17" s="45"/>
      <c r="CH17" s="45"/>
      <c r="CI17" s="45"/>
      <c r="CJ17" s="45"/>
      <c r="CK17" s="45"/>
      <c r="CL17" s="45"/>
      <c r="CM17" s="45"/>
      <c r="CN17" s="45"/>
      <c r="CO17" s="45"/>
      <c r="CP17" s="45"/>
      <c r="CQ17" s="45"/>
      <c r="CR17" s="45"/>
      <c r="CS17" s="45"/>
      <c r="CT17" s="45"/>
      <c r="CU17" s="45"/>
      <c r="CV17" s="45"/>
      <c r="CW17" s="45"/>
      <c r="CX17" s="45"/>
      <c r="CY17" s="45"/>
      <c r="CZ17" s="45"/>
      <c r="DA17" s="45"/>
      <c r="DB17" s="45"/>
      <c r="DC17" s="45"/>
      <c r="DD17" s="45"/>
    </row>
    <row r="18" spans="1:108" s="50" customFormat="1" ht="31.5" customHeight="1" thickBot="1" x14ac:dyDescent="0.3">
      <c r="A18" s="806"/>
      <c r="B18" s="97"/>
      <c r="C18" s="33" t="s">
        <v>260</v>
      </c>
      <c r="D18" s="211"/>
      <c r="E18" s="155">
        <v>9</v>
      </c>
      <c r="F18" s="155">
        <v>6</v>
      </c>
      <c r="G18" s="155">
        <v>5</v>
      </c>
      <c r="H18" s="155"/>
      <c r="I18" s="155"/>
      <c r="J18" s="155"/>
      <c r="K18" s="155"/>
      <c r="L18" s="155"/>
      <c r="M18" s="155"/>
      <c r="N18" s="155"/>
      <c r="O18" s="155"/>
      <c r="P18" s="155"/>
      <c r="Q18" s="95">
        <f>SUM(E18:G18)</f>
        <v>20</v>
      </c>
      <c r="R18" s="417"/>
      <c r="S18" s="91">
        <f>SUM(H18:J18)</f>
        <v>0</v>
      </c>
      <c r="T18" s="497" t="str" cm="1">
        <f t="array" ref="T18">_xlfn.SWITCH(TRUE, S18&gt;Q18,Arrows!$A$2, S18&lt;Q18, Arrows!$A$4,S18=Q18, Arrows!$A$3,S18="","")</f>
        <v>↓</v>
      </c>
      <c r="U18" s="91">
        <f>SUM(K18:M18)</f>
        <v>0</v>
      </c>
      <c r="V18" s="499" t="str" cm="1">
        <f t="array" ref="V18">_xlfn.SWITCH(TRUE, U18&gt;S18,Arrows!$A$2, U18&lt;S18, Arrows!$A$4,U18=S18, Arrows!$A$3,U18="","")</f>
        <v>→</v>
      </c>
      <c r="W18" s="92">
        <f>SUM(N18:P18)</f>
        <v>0</v>
      </c>
      <c r="X18" s="500" t="str" cm="1">
        <f t="array" ref="X18">_xlfn.SWITCH(TRUE, W18&gt;U18,Arrows!$A$2, W18&lt;U18, Arrows!$A$4,W18=U18, Arrows!$A$3,W18="","")</f>
        <v>→</v>
      </c>
      <c r="Y18" s="156">
        <f>SUM(E18:G18,H18:J18,K18:M18,N18:P18)</f>
        <v>20</v>
      </c>
      <c r="Z18" s="650" t="s">
        <v>261</v>
      </c>
      <c r="AA18" s="650" t="s">
        <v>261</v>
      </c>
      <c r="AB18" s="45"/>
      <c r="AC18" s="45"/>
      <c r="AD18" s="45"/>
      <c r="AE18" s="45"/>
      <c r="AF18" s="45"/>
      <c r="AG18" s="45"/>
      <c r="AH18" s="45"/>
      <c r="AI18" s="45"/>
      <c r="AJ18" s="45"/>
      <c r="AK18" s="45"/>
      <c r="AL18" s="45"/>
      <c r="AM18" s="45"/>
      <c r="AN18" s="45"/>
      <c r="AO18" s="45"/>
      <c r="AP18" s="45"/>
      <c r="AQ18" s="45"/>
      <c r="AR18" s="45"/>
      <c r="AS18" s="45"/>
      <c r="AT18" s="45"/>
      <c r="AU18" s="45"/>
      <c r="AV18" s="45"/>
      <c r="AW18" s="45"/>
      <c r="AX18" s="45"/>
      <c r="AY18" s="45"/>
      <c r="AZ18" s="45"/>
      <c r="BA18" s="45"/>
      <c r="BB18" s="45"/>
      <c r="BC18" s="45"/>
      <c r="BD18" s="45"/>
      <c r="BE18" s="45"/>
      <c r="BF18" s="45"/>
      <c r="BG18" s="45"/>
      <c r="BH18" s="45"/>
      <c r="BI18" s="45"/>
      <c r="BJ18" s="45"/>
      <c r="BK18" s="45"/>
      <c r="BL18" s="45"/>
      <c r="BM18" s="45"/>
      <c r="BN18" s="45"/>
      <c r="BO18" s="45"/>
      <c r="BP18" s="45"/>
      <c r="BQ18" s="45"/>
      <c r="BR18" s="45"/>
      <c r="BS18" s="45"/>
      <c r="BT18" s="45"/>
      <c r="BU18" s="45"/>
      <c r="BV18" s="45"/>
      <c r="BW18" s="45"/>
      <c r="BX18" s="45"/>
      <c r="BY18" s="45"/>
      <c r="BZ18" s="45"/>
      <c r="CA18" s="45"/>
      <c r="CB18" s="45"/>
      <c r="CC18" s="45"/>
      <c r="CD18" s="45"/>
      <c r="CE18" s="45"/>
      <c r="CF18" s="45"/>
      <c r="CG18" s="45"/>
      <c r="CH18" s="45"/>
      <c r="CI18" s="45"/>
      <c r="CJ18" s="45"/>
      <c r="CK18" s="45"/>
      <c r="CL18" s="45"/>
      <c r="CM18" s="45"/>
      <c r="CN18" s="45"/>
      <c r="CO18" s="45"/>
      <c r="CP18" s="45"/>
      <c r="CQ18" s="45"/>
      <c r="CR18" s="45"/>
      <c r="CS18" s="45"/>
      <c r="CT18" s="45"/>
      <c r="CU18" s="45"/>
      <c r="CV18" s="45"/>
      <c r="CW18" s="45"/>
      <c r="CX18" s="45"/>
      <c r="CY18" s="45"/>
      <c r="CZ18" s="45"/>
      <c r="DA18" s="45"/>
      <c r="DB18" s="45"/>
      <c r="DC18" s="45"/>
      <c r="DD18" s="45"/>
    </row>
    <row r="19" spans="1:108" s="50" customFormat="1" ht="52.5" customHeight="1" thickBot="1" x14ac:dyDescent="0.3">
      <c r="A19" s="806"/>
      <c r="B19" s="97"/>
      <c r="C19" s="33" t="s">
        <v>262</v>
      </c>
      <c r="D19" s="212"/>
      <c r="E19" s="151">
        <v>8</v>
      </c>
      <c r="F19" s="151">
        <v>5</v>
      </c>
      <c r="G19" s="151">
        <v>5</v>
      </c>
      <c r="H19" s="151"/>
      <c r="I19" s="151"/>
      <c r="J19" s="151"/>
      <c r="K19" s="151"/>
      <c r="L19" s="151"/>
      <c r="M19" s="151"/>
      <c r="N19" s="151"/>
      <c r="O19" s="151"/>
      <c r="P19" s="151"/>
      <c r="Q19" s="152">
        <f>SUM($E19:$G19)</f>
        <v>18</v>
      </c>
      <c r="R19" s="418"/>
      <c r="S19" s="153">
        <f>SUM($H19:$J19)</f>
        <v>0</v>
      </c>
      <c r="T19" s="498" t="str" cm="1">
        <f t="array" ref="T19">_xlfn.SWITCH(TRUE, S19&gt;Q19,Arrows!$A$2, S19&lt;Q19, Arrows!$A$4,S19=Q19, Arrows!$A$3,S19="","")</f>
        <v>↓</v>
      </c>
      <c r="U19" s="153">
        <f>SUM($K19:$M19)</f>
        <v>0</v>
      </c>
      <c r="V19" s="498" t="str" cm="1">
        <f t="array" ref="V19">_xlfn.SWITCH(TRUE, U19&gt;S19,Arrows!$A$2, U19&lt;S19, Arrows!$A$4,U19=S19, Arrows!$A$3,U19="","")</f>
        <v>→</v>
      </c>
      <c r="W19" s="154">
        <f>SUM($N19:$P19)</f>
        <v>0</v>
      </c>
      <c r="X19" s="501" t="str" cm="1">
        <f t="array" ref="X19">_xlfn.SWITCH(TRUE, W19&gt;U19,Arrows!$A$2, W19&lt;U19, Arrows!$A$4,W19=U19, Arrows!$A$3,W19="","")</f>
        <v>→</v>
      </c>
      <c r="Y19" s="156">
        <f>SUM(E19:G19,H19:J19,K19:M19,N19:P19)</f>
        <v>18</v>
      </c>
      <c r="Z19" s="651"/>
      <c r="AA19" s="651"/>
      <c r="AB19" s="45"/>
      <c r="AC19" s="45"/>
      <c r="AD19" s="45"/>
      <c r="AE19" s="45"/>
      <c r="AF19" s="45"/>
      <c r="AG19" s="45"/>
      <c r="AH19" s="45"/>
      <c r="AI19" s="45"/>
      <c r="AJ19" s="45"/>
      <c r="AK19" s="45"/>
      <c r="AL19" s="45"/>
      <c r="AM19" s="45"/>
      <c r="AN19" s="45"/>
      <c r="AO19" s="45"/>
      <c r="AP19" s="45"/>
      <c r="AQ19" s="45"/>
      <c r="AR19" s="45"/>
      <c r="AS19" s="45"/>
      <c r="AT19" s="45"/>
      <c r="AU19" s="45"/>
      <c r="AV19" s="45"/>
      <c r="AW19" s="45"/>
      <c r="AX19" s="45"/>
      <c r="AY19" s="45"/>
      <c r="AZ19" s="45"/>
      <c r="BA19" s="45"/>
      <c r="BB19" s="45"/>
      <c r="BC19" s="45"/>
      <c r="BD19" s="45"/>
      <c r="BE19" s="45"/>
      <c r="BF19" s="45"/>
      <c r="BG19" s="45"/>
      <c r="BH19" s="45"/>
      <c r="BI19" s="45"/>
      <c r="BJ19" s="45"/>
      <c r="BK19" s="45"/>
      <c r="BL19" s="45"/>
      <c r="BM19" s="45"/>
      <c r="BN19" s="45"/>
      <c r="BO19" s="45"/>
      <c r="BP19" s="45"/>
      <c r="BQ19" s="45"/>
      <c r="BR19" s="45"/>
      <c r="BS19" s="45"/>
      <c r="BT19" s="45"/>
      <c r="BU19" s="45"/>
      <c r="BV19" s="45"/>
      <c r="BW19" s="45"/>
      <c r="BX19" s="45"/>
      <c r="BY19" s="45"/>
      <c r="BZ19" s="45"/>
      <c r="CA19" s="45"/>
      <c r="CB19" s="45"/>
      <c r="CC19" s="45"/>
      <c r="CD19" s="45"/>
      <c r="CE19" s="45"/>
      <c r="CF19" s="45"/>
      <c r="CG19" s="45"/>
      <c r="CH19" s="45"/>
      <c r="CI19" s="45"/>
      <c r="CJ19" s="45"/>
      <c r="CK19" s="45"/>
      <c r="CL19" s="45"/>
      <c r="CM19" s="45"/>
      <c r="CN19" s="45"/>
      <c r="CO19" s="45"/>
      <c r="CP19" s="45"/>
      <c r="CQ19" s="45"/>
      <c r="CR19" s="45"/>
      <c r="CS19" s="45"/>
      <c r="CT19" s="45"/>
      <c r="CU19" s="45"/>
      <c r="CV19" s="45"/>
      <c r="CW19" s="45"/>
      <c r="CX19" s="45"/>
      <c r="CY19" s="45"/>
      <c r="CZ19" s="45"/>
      <c r="DA19" s="45"/>
      <c r="DB19" s="45"/>
      <c r="DC19" s="45"/>
      <c r="DD19" s="45"/>
    </row>
    <row r="20" spans="1:108" s="50" customFormat="1" ht="26.1" customHeight="1" thickBot="1" x14ac:dyDescent="0.3">
      <c r="A20" s="806"/>
      <c r="B20" s="97"/>
      <c r="C20" s="826" t="s">
        <v>263</v>
      </c>
      <c r="D20" s="827"/>
      <c r="E20" s="827"/>
      <c r="F20" s="827"/>
      <c r="G20" s="827"/>
      <c r="H20" s="827"/>
      <c r="I20" s="827"/>
      <c r="J20" s="827"/>
      <c r="K20" s="827"/>
      <c r="L20" s="827"/>
      <c r="M20" s="827"/>
      <c r="N20" s="827"/>
      <c r="O20" s="827"/>
      <c r="P20" s="827"/>
      <c r="Q20" s="827"/>
      <c r="R20" s="827"/>
      <c r="S20" s="827"/>
      <c r="T20" s="827"/>
      <c r="U20" s="827"/>
      <c r="V20" s="827"/>
      <c r="W20" s="827"/>
      <c r="X20" s="827"/>
      <c r="Y20" s="827"/>
      <c r="Z20" s="827"/>
      <c r="AA20" s="828"/>
      <c r="AB20" s="45"/>
      <c r="AC20" s="45"/>
      <c r="AD20" s="45"/>
      <c r="AE20" s="45"/>
      <c r="AF20" s="45"/>
      <c r="AG20" s="45"/>
      <c r="AH20" s="45"/>
      <c r="AI20" s="45"/>
      <c r="AJ20" s="45"/>
      <c r="AK20" s="45"/>
      <c r="AL20" s="45"/>
      <c r="AM20" s="45"/>
      <c r="AN20" s="45"/>
      <c r="AO20" s="45"/>
      <c r="AP20" s="45"/>
      <c r="AQ20" s="45"/>
      <c r="AR20" s="45"/>
      <c r="AS20" s="45"/>
      <c r="AT20" s="45"/>
      <c r="AU20" s="45"/>
      <c r="AV20" s="45"/>
      <c r="AW20" s="45"/>
      <c r="AX20" s="45"/>
      <c r="AY20" s="45"/>
      <c r="AZ20" s="45"/>
      <c r="BA20" s="45"/>
      <c r="BB20" s="45"/>
      <c r="BC20" s="45"/>
      <c r="BD20" s="45"/>
      <c r="BE20" s="45"/>
      <c r="BF20" s="45"/>
      <c r="BG20" s="45"/>
      <c r="BH20" s="45"/>
      <c r="BI20" s="45"/>
      <c r="BJ20" s="45"/>
      <c r="BK20" s="45"/>
      <c r="BL20" s="45"/>
      <c r="BM20" s="45"/>
      <c r="BN20" s="45"/>
      <c r="BO20" s="45"/>
      <c r="BP20" s="45"/>
      <c r="BQ20" s="45"/>
      <c r="BR20" s="45"/>
      <c r="BS20" s="45"/>
      <c r="BT20" s="45"/>
      <c r="BU20" s="45"/>
      <c r="BV20" s="45"/>
      <c r="BW20" s="45"/>
      <c r="BX20" s="45"/>
      <c r="BY20" s="45"/>
      <c r="BZ20" s="45"/>
      <c r="CA20" s="45"/>
      <c r="CB20" s="45"/>
      <c r="CC20" s="45"/>
      <c r="CD20" s="45"/>
      <c r="CE20" s="45"/>
      <c r="CF20" s="45"/>
      <c r="CG20" s="45"/>
      <c r="CH20" s="45"/>
      <c r="CI20" s="45"/>
      <c r="CJ20" s="45"/>
      <c r="CK20" s="45"/>
      <c r="CL20" s="45"/>
      <c r="CM20" s="45"/>
      <c r="CN20" s="45"/>
      <c r="CO20" s="45"/>
      <c r="CP20" s="45"/>
      <c r="CQ20" s="45"/>
      <c r="CR20" s="45"/>
      <c r="CS20" s="45"/>
      <c r="CT20" s="45"/>
      <c r="CU20" s="45"/>
      <c r="CV20" s="45"/>
      <c r="CW20" s="45"/>
      <c r="CX20" s="45"/>
      <c r="CY20" s="45"/>
      <c r="CZ20" s="45"/>
      <c r="DA20" s="45"/>
      <c r="DB20" s="45"/>
      <c r="DC20" s="45"/>
      <c r="DD20" s="45"/>
    </row>
    <row r="21" spans="1:108" s="50" customFormat="1" ht="62.45" customHeight="1" thickBot="1" x14ac:dyDescent="0.3">
      <c r="A21" s="806"/>
      <c r="B21" s="97"/>
      <c r="C21" s="33" t="s">
        <v>264</v>
      </c>
      <c r="D21" s="197"/>
      <c r="E21" s="484">
        <v>2</v>
      </c>
      <c r="F21" s="484">
        <v>5</v>
      </c>
      <c r="G21" s="484">
        <v>3</v>
      </c>
      <c r="H21" s="484"/>
      <c r="I21" s="484"/>
      <c r="J21" s="484"/>
      <c r="K21" s="484"/>
      <c r="L21" s="484"/>
      <c r="M21" s="484"/>
      <c r="N21" s="484"/>
      <c r="O21" s="484"/>
      <c r="P21" s="484"/>
      <c r="Q21" s="474">
        <f>SUM(E21:G21)</f>
        <v>10</v>
      </c>
      <c r="R21" s="95"/>
      <c r="S21" s="95">
        <f>SUM(H21:J21)</f>
        <v>0</v>
      </c>
      <c r="T21" s="502" t="str" cm="1">
        <f t="array" ref="T21">_xlfn.SWITCH(TRUE, S21&gt;Q21,Arrows!$A$2, S21&lt;Q21, Arrows!$A$4,S21=Q21, Arrows!$A$3,S21="","")</f>
        <v>↓</v>
      </c>
      <c r="U21" s="95">
        <f>SUM(K21:M21)</f>
        <v>0</v>
      </c>
      <c r="V21" s="503" t="str" cm="1">
        <f t="array" ref="V21">_xlfn.SWITCH(TRUE, U21&gt;S21,Arrows!$A$2, U21&lt;S21, Arrows!$A$4,U21=S21, Arrows!$A$3,U21="","")</f>
        <v>→</v>
      </c>
      <c r="W21" s="95">
        <f>SUM(N21:P21)</f>
        <v>0</v>
      </c>
      <c r="X21" s="500" t="str" cm="1">
        <f t="array" ref="X21">_xlfn.SWITCH(TRUE, W21&gt;U21,Arrows!$A$2, W21&lt;U21, Arrows!$A$4,W21=U21, Arrows!$A$3,W21="","")</f>
        <v>→</v>
      </c>
      <c r="Y21" s="156">
        <f>SUM(E21:G21,H21:J21,K21:M21,N21:P21)</f>
        <v>10</v>
      </c>
      <c r="Z21" s="237" t="s">
        <v>265</v>
      </c>
      <c r="AA21" s="237" t="s">
        <v>265</v>
      </c>
      <c r="AB21" s="45"/>
      <c r="AC21" s="45"/>
      <c r="AD21" s="45"/>
      <c r="AE21" s="45"/>
      <c r="AF21" s="45"/>
      <c r="AG21" s="45"/>
      <c r="AH21" s="45"/>
      <c r="AI21" s="45"/>
      <c r="AJ21" s="45"/>
      <c r="AK21" s="45"/>
      <c r="AL21" s="45"/>
      <c r="AM21" s="45"/>
      <c r="AN21" s="45"/>
      <c r="AO21" s="45"/>
      <c r="AP21" s="45"/>
      <c r="AQ21" s="45"/>
      <c r="AR21" s="45"/>
      <c r="AS21" s="45"/>
      <c r="AT21" s="45"/>
      <c r="AU21" s="45"/>
      <c r="AV21" s="45"/>
      <c r="AW21" s="45"/>
      <c r="AX21" s="45"/>
      <c r="AY21" s="45"/>
      <c r="AZ21" s="45"/>
      <c r="BA21" s="45"/>
      <c r="BB21" s="45"/>
      <c r="BC21" s="45"/>
      <c r="BD21" s="45"/>
      <c r="BE21" s="45"/>
      <c r="BF21" s="45"/>
      <c r="BG21" s="45"/>
      <c r="BH21" s="45"/>
      <c r="BI21" s="45"/>
      <c r="BJ21" s="45"/>
      <c r="BK21" s="45"/>
      <c r="BL21" s="45"/>
      <c r="BM21" s="45"/>
      <c r="BN21" s="45"/>
      <c r="BO21" s="45"/>
      <c r="BP21" s="45"/>
      <c r="BQ21" s="45"/>
      <c r="BR21" s="45"/>
      <c r="BS21" s="45"/>
      <c r="BT21" s="45"/>
      <c r="BU21" s="45"/>
      <c r="BV21" s="45"/>
      <c r="BW21" s="45"/>
      <c r="BX21" s="45"/>
      <c r="BY21" s="45"/>
      <c r="BZ21" s="45"/>
      <c r="CA21" s="45"/>
      <c r="CB21" s="45"/>
      <c r="CC21" s="45"/>
      <c r="CD21" s="45"/>
      <c r="CE21" s="45"/>
      <c r="CF21" s="45"/>
      <c r="CG21" s="45"/>
      <c r="CH21" s="45"/>
      <c r="CI21" s="45"/>
      <c r="CJ21" s="45"/>
      <c r="CK21" s="45"/>
      <c r="CL21" s="45"/>
      <c r="CM21" s="45"/>
      <c r="CN21" s="45"/>
      <c r="CO21" s="45"/>
      <c r="CP21" s="45"/>
      <c r="CQ21" s="45"/>
      <c r="CR21" s="45"/>
      <c r="CS21" s="45"/>
      <c r="CT21" s="45"/>
      <c r="CU21" s="45"/>
      <c r="CV21" s="45"/>
      <c r="CW21" s="45"/>
      <c r="CX21" s="45"/>
      <c r="CY21" s="45"/>
      <c r="CZ21" s="45"/>
      <c r="DA21" s="45"/>
      <c r="DB21" s="45"/>
      <c r="DC21" s="45"/>
      <c r="DD21" s="45"/>
    </row>
    <row r="22" spans="1:108" s="345" customFormat="1" ht="27.75" customHeight="1" thickBot="1" x14ac:dyDescent="0.3">
      <c r="A22" s="344"/>
      <c r="B22" s="816"/>
      <c r="C22" s="818" t="s">
        <v>266</v>
      </c>
      <c r="D22" s="819"/>
      <c r="E22" s="819"/>
      <c r="F22" s="819"/>
      <c r="G22" s="819"/>
      <c r="H22" s="819"/>
      <c r="I22" s="819"/>
      <c r="J22" s="819"/>
      <c r="K22" s="819"/>
      <c r="L22" s="819"/>
      <c r="M22" s="819"/>
      <c r="N22" s="819"/>
      <c r="O22" s="819"/>
      <c r="P22" s="819"/>
      <c r="Q22" s="819"/>
      <c r="R22" s="819"/>
      <c r="S22" s="819"/>
      <c r="T22" s="819"/>
      <c r="U22" s="819"/>
      <c r="V22" s="819"/>
      <c r="W22" s="819"/>
      <c r="X22" s="819"/>
      <c r="Y22" s="819"/>
      <c r="Z22" s="819"/>
      <c r="AA22" s="820"/>
    </row>
    <row r="23" spans="1:108" s="345" customFormat="1" ht="45.75" customHeight="1" thickBot="1" x14ac:dyDescent="0.3">
      <c r="A23" s="346" t="s">
        <v>267</v>
      </c>
      <c r="B23" s="817"/>
      <c r="C23" s="347" t="s">
        <v>266</v>
      </c>
      <c r="D23" s="64"/>
      <c r="E23" s="821" t="s">
        <v>268</v>
      </c>
      <c r="F23" s="822"/>
      <c r="G23" s="822"/>
      <c r="H23" s="822"/>
      <c r="I23" s="822"/>
      <c r="J23" s="822"/>
      <c r="K23" s="822"/>
      <c r="L23" s="822"/>
      <c r="M23" s="822"/>
      <c r="N23" s="822"/>
      <c r="O23" s="822"/>
      <c r="P23" s="822"/>
      <c r="Q23" s="822"/>
      <c r="R23" s="822"/>
      <c r="S23" s="822"/>
      <c r="T23" s="822"/>
      <c r="U23" s="822"/>
      <c r="V23" s="822"/>
      <c r="W23" s="822"/>
      <c r="X23" s="822"/>
      <c r="Y23" s="822"/>
      <c r="Z23" s="348" t="s">
        <v>269</v>
      </c>
      <c r="AA23" s="348" t="s">
        <v>269</v>
      </c>
    </row>
    <row r="24" spans="1:108" s="345" customFormat="1" ht="45.75" customHeight="1" thickBot="1" x14ac:dyDescent="0.3">
      <c r="A24" s="349"/>
      <c r="B24" s="350"/>
      <c r="C24" s="351" t="s">
        <v>270</v>
      </c>
      <c r="D24" s="352"/>
      <c r="E24" s="485">
        <v>227</v>
      </c>
      <c r="F24" s="485">
        <v>225</v>
      </c>
      <c r="G24" s="486">
        <v>224</v>
      </c>
      <c r="H24" s="485"/>
      <c r="I24" s="485"/>
      <c r="J24" s="485"/>
      <c r="K24" s="485"/>
      <c r="L24" s="485"/>
      <c r="M24" s="485"/>
      <c r="N24" s="485"/>
      <c r="O24" s="485"/>
      <c r="P24" s="485"/>
      <c r="Q24" s="42">
        <f>G24</f>
        <v>224</v>
      </c>
      <c r="R24" s="42"/>
      <c r="S24" s="42">
        <f>J24</f>
        <v>0</v>
      </c>
      <c r="T24" s="504" t="str" cm="1">
        <f t="array" ref="T24">_xlfn.SWITCH(TRUE, S24&gt;Q24,Arrows!$A$2, S24&lt;Q24, Arrows!$A$4,S24=Q24, Arrows!$A$3,S24="","")</f>
        <v>↓</v>
      </c>
      <c r="U24" s="42">
        <f>M24</f>
        <v>0</v>
      </c>
      <c r="V24" s="504" t="str" cm="1">
        <f t="array" ref="V24">_xlfn.SWITCH(TRUE, U24&gt;S24,Arrows!$A$2, U24&lt;S24, Arrows!$A$4,U24=S24, Arrows!$A$3,U24="","")</f>
        <v>→</v>
      </c>
      <c r="W24" s="42">
        <f>P24</f>
        <v>0</v>
      </c>
      <c r="X24" s="504" t="str" cm="1">
        <f t="array" ref="X24">_xlfn.SWITCH(TRUE, W24&gt;U24,Arrows!$A$2, W24&lt;U24, Arrows!$A$4,W24=U24, Arrows!$A$3,W24="","")</f>
        <v>→</v>
      </c>
      <c r="Y24" s="156">
        <f>SUM(E24:G24,H24:J24,K24:M24,N24:P24)/3</f>
        <v>225.33333333333334</v>
      </c>
      <c r="Z24" s="353"/>
      <c r="AA24" s="353"/>
    </row>
    <row r="25" spans="1:108" s="13" customFormat="1" ht="31.5" customHeight="1" thickBot="1" x14ac:dyDescent="0.3">
      <c r="A25" s="207"/>
      <c r="B25" s="223"/>
      <c r="C25" s="813" t="s">
        <v>271</v>
      </c>
      <c r="D25" s="814"/>
      <c r="E25" s="814"/>
      <c r="F25" s="814"/>
      <c r="G25" s="814"/>
      <c r="H25" s="814"/>
      <c r="I25" s="814"/>
      <c r="J25" s="814"/>
      <c r="K25" s="814"/>
      <c r="L25" s="814"/>
      <c r="M25" s="814"/>
      <c r="N25" s="814"/>
      <c r="O25" s="814"/>
      <c r="P25" s="814"/>
      <c r="Q25" s="814"/>
      <c r="R25" s="814"/>
      <c r="S25" s="814"/>
      <c r="T25" s="814"/>
      <c r="U25" s="814"/>
      <c r="V25" s="814"/>
      <c r="W25" s="814"/>
      <c r="X25" s="814"/>
      <c r="Y25" s="814"/>
      <c r="Z25" s="814"/>
      <c r="AA25" s="815"/>
    </row>
    <row r="26" spans="1:108" s="13" customFormat="1" ht="72.95" customHeight="1" thickBot="1" x14ac:dyDescent="0.3">
      <c r="A26" s="209" t="s">
        <v>272</v>
      </c>
      <c r="B26" s="224" t="s">
        <v>183</v>
      </c>
      <c r="C26" s="455" t="s">
        <v>273</v>
      </c>
      <c r="D26" s="459" t="s">
        <v>239</v>
      </c>
      <c r="E26" s="646" t="s">
        <v>274</v>
      </c>
      <c r="F26" s="647"/>
      <c r="G26" s="647"/>
      <c r="H26" s="647"/>
      <c r="I26" s="647"/>
      <c r="J26" s="647"/>
      <c r="K26" s="647"/>
      <c r="L26" s="647"/>
      <c r="M26" s="647"/>
      <c r="N26" s="647"/>
      <c r="O26" s="647"/>
      <c r="P26" s="648"/>
      <c r="Q26" s="639"/>
      <c r="R26" s="640"/>
      <c r="S26" s="640"/>
      <c r="T26" s="640"/>
      <c r="U26" s="640"/>
      <c r="V26" s="640"/>
      <c r="W26" s="640"/>
      <c r="X26" s="641"/>
      <c r="Y26" s="460"/>
      <c r="Z26" s="454" t="s">
        <v>530</v>
      </c>
      <c r="AA26" s="454" t="s">
        <v>530</v>
      </c>
    </row>
    <row r="27" spans="1:108" ht="27" customHeight="1" thickBot="1" x14ac:dyDescent="0.3">
      <c r="A27" s="208"/>
      <c r="B27" s="225"/>
      <c r="C27" s="634" t="s">
        <v>275</v>
      </c>
      <c r="D27" s="635"/>
      <c r="E27" s="635"/>
      <c r="F27" s="635"/>
      <c r="G27" s="635"/>
      <c r="H27" s="635"/>
      <c r="I27" s="635"/>
      <c r="J27" s="635"/>
      <c r="K27" s="635"/>
      <c r="L27" s="635"/>
      <c r="M27" s="635"/>
      <c r="N27" s="635"/>
      <c r="O27" s="635"/>
      <c r="P27" s="635"/>
      <c r="Q27" s="635"/>
      <c r="R27" s="635"/>
      <c r="S27" s="635"/>
      <c r="T27" s="635"/>
      <c r="U27" s="635"/>
      <c r="V27" s="635"/>
      <c r="W27" s="635"/>
      <c r="X27" s="635"/>
      <c r="Y27" s="635"/>
      <c r="Z27" s="635"/>
      <c r="AA27" s="636"/>
    </row>
    <row r="28" spans="1:108" ht="69.95" customHeight="1" thickBot="1" x14ac:dyDescent="0.3">
      <c r="A28" s="723" t="s">
        <v>276</v>
      </c>
      <c r="B28" s="715" t="s">
        <v>185</v>
      </c>
      <c r="C28" s="461" t="s">
        <v>277</v>
      </c>
      <c r="D28" s="462" t="s">
        <v>239</v>
      </c>
      <c r="E28" s="726" t="s">
        <v>278</v>
      </c>
      <c r="F28" s="727"/>
      <c r="G28" s="727"/>
      <c r="H28" s="727"/>
      <c r="I28" s="727"/>
      <c r="J28" s="727"/>
      <c r="K28" s="727"/>
      <c r="L28" s="727"/>
      <c r="M28" s="727"/>
      <c r="N28" s="727"/>
      <c r="O28" s="727"/>
      <c r="P28" s="728"/>
      <c r="Q28" s="642"/>
      <c r="R28" s="643"/>
      <c r="S28" s="643"/>
      <c r="T28" s="643"/>
      <c r="U28" s="643"/>
      <c r="V28" s="643"/>
      <c r="W28" s="643"/>
      <c r="X28" s="644"/>
      <c r="Y28" s="729"/>
      <c r="Z28" s="652" t="s">
        <v>530</v>
      </c>
      <c r="AA28" s="652" t="s">
        <v>530</v>
      </c>
    </row>
    <row r="29" spans="1:108" ht="44.1" customHeight="1" thickBot="1" x14ac:dyDescent="0.3">
      <c r="A29" s="724"/>
      <c r="B29" s="716"/>
      <c r="C29" s="217" t="s">
        <v>279</v>
      </c>
      <c r="D29" s="62"/>
      <c r="E29" s="215">
        <v>128</v>
      </c>
      <c r="F29" s="215">
        <v>127</v>
      </c>
      <c r="G29" s="215">
        <v>127</v>
      </c>
      <c r="H29" s="215"/>
      <c r="I29" s="215"/>
      <c r="J29" s="215"/>
      <c r="K29" s="215"/>
      <c r="L29" s="215"/>
      <c r="M29" s="215"/>
      <c r="N29" s="215"/>
      <c r="O29" s="215"/>
      <c r="P29" s="479"/>
      <c r="Q29" s="42">
        <f>G29</f>
        <v>127</v>
      </c>
      <c r="R29" s="42"/>
      <c r="S29" s="42">
        <f>J29</f>
        <v>0</v>
      </c>
      <c r="T29" s="504" t="str" cm="1">
        <f t="array" ref="T29">_xlfn.SWITCH(TRUE, S29&gt;Q29,Arrows!$A$2, S29&lt;Q29, Arrows!$A$4,S29=Q29, Arrows!$A$3,S29="","")</f>
        <v>↓</v>
      </c>
      <c r="U29" s="42">
        <f>M29</f>
        <v>0</v>
      </c>
      <c r="V29" s="504" t="str" cm="1">
        <f t="array" ref="V29">_xlfn.SWITCH(TRUE, U29&gt;S29,Arrows!$A$2, U29&lt;S29, Arrows!$A$4,U29=S29, Arrows!$A$3,U29="","")</f>
        <v>→</v>
      </c>
      <c r="W29" s="42">
        <f>P29</f>
        <v>0</v>
      </c>
      <c r="X29" s="504" t="str" cm="1">
        <f t="array" ref="X29">_xlfn.SWITCH(TRUE, W29&gt;U29,Arrows!$A$2, W29&lt;U29, Arrows!$A$4,W29=U29, Arrows!$A$3,W29="","")</f>
        <v>→</v>
      </c>
      <c r="Y29" s="730"/>
      <c r="Z29" s="652"/>
      <c r="AA29" s="652"/>
    </row>
    <row r="30" spans="1:108" ht="44.1" customHeight="1" thickBot="1" x14ac:dyDescent="0.3">
      <c r="A30" s="724"/>
      <c r="B30" s="716"/>
      <c r="C30" s="31" t="s">
        <v>280</v>
      </c>
      <c r="D30" s="253"/>
      <c r="E30" s="215">
        <v>74</v>
      </c>
      <c r="F30" s="215">
        <v>73</v>
      </c>
      <c r="G30" s="215">
        <v>74</v>
      </c>
      <c r="H30" s="215"/>
      <c r="I30" s="215"/>
      <c r="J30" s="215"/>
      <c r="K30" s="215"/>
      <c r="L30" s="215"/>
      <c r="M30" s="215"/>
      <c r="N30" s="215"/>
      <c r="O30" s="215"/>
      <c r="P30" s="480"/>
      <c r="Q30" s="42">
        <f>G30</f>
        <v>74</v>
      </c>
      <c r="R30" s="42"/>
      <c r="S30" s="42">
        <f>J30</f>
        <v>0</v>
      </c>
      <c r="T30" s="504" t="str" cm="1">
        <f t="array" ref="T30">_xlfn.SWITCH(TRUE, S30&gt;Q30,Arrows!$A$2, S30&lt;Q30, Arrows!$A$4,S30=Q30, Arrows!$A$3,S30="","")</f>
        <v>↓</v>
      </c>
      <c r="U30" s="42">
        <f>M30</f>
        <v>0</v>
      </c>
      <c r="V30" s="504" t="str" cm="1">
        <f t="array" ref="V30">_xlfn.SWITCH(TRUE, U30&gt;S30,Arrows!$A$2, U30&lt;S30, Arrows!$A$4,U30=S30, Arrows!$A$3,U30="","")</f>
        <v>→</v>
      </c>
      <c r="W30" s="42">
        <f>P30</f>
        <v>0</v>
      </c>
      <c r="X30" s="504" t="str" cm="1">
        <f t="array" ref="X30">_xlfn.SWITCH(TRUE, W30&gt;U30,Arrows!$A$2, W30&lt;U30, Arrows!$A$4,W30=U30, Arrows!$A$3,W30="","")</f>
        <v>→</v>
      </c>
      <c r="Y30" s="730"/>
      <c r="Z30" s="652"/>
      <c r="AA30" s="652"/>
    </row>
    <row r="31" spans="1:108" ht="44.1" customHeight="1" thickBot="1" x14ac:dyDescent="0.3">
      <c r="A31" s="724"/>
      <c r="B31" s="716"/>
      <c r="C31" s="31" t="s">
        <v>281</v>
      </c>
      <c r="D31" s="62"/>
      <c r="E31" s="215">
        <v>164</v>
      </c>
      <c r="F31" s="215">
        <v>164</v>
      </c>
      <c r="G31" s="215">
        <v>164</v>
      </c>
      <c r="H31" s="215"/>
      <c r="I31" s="215"/>
      <c r="J31" s="215"/>
      <c r="K31" s="215"/>
      <c r="L31" s="215"/>
      <c r="M31" s="215"/>
      <c r="N31" s="215"/>
      <c r="O31" s="215"/>
      <c r="P31" s="481"/>
      <c r="Q31" s="42">
        <f>G31</f>
        <v>164</v>
      </c>
      <c r="R31" s="42"/>
      <c r="S31" s="42">
        <f>J31</f>
        <v>0</v>
      </c>
      <c r="T31" s="504" t="str" cm="1">
        <f t="array" ref="T31">_xlfn.SWITCH(TRUE, S31&gt;Q31,Arrows!$A$2, S31&lt;Q31, Arrows!$A$4,S31=Q31, Arrows!$A$3,S31="","")</f>
        <v>↓</v>
      </c>
      <c r="U31" s="42">
        <f>M31</f>
        <v>0</v>
      </c>
      <c r="V31" s="504" t="str" cm="1">
        <f t="array" ref="V31">_xlfn.SWITCH(TRUE, U31&gt;S31,Arrows!$A$2, U31&lt;S31, Arrows!$A$4,U31=S31, Arrows!$A$3,U31="","")</f>
        <v>→</v>
      </c>
      <c r="W31" s="42">
        <f>P31</f>
        <v>0</v>
      </c>
      <c r="X31" s="504" t="str" cm="1">
        <f t="array" ref="X31">_xlfn.SWITCH(TRUE, W31&gt;U31,Arrows!$A$2, W31&lt;U31, Arrows!$A$4,W31=U31, Arrows!$A$3,W31="","")</f>
        <v>→</v>
      </c>
      <c r="Y31" s="730"/>
      <c r="Z31" s="652"/>
      <c r="AA31" s="652"/>
    </row>
    <row r="32" spans="1:108" ht="44.1" customHeight="1" thickBot="1" x14ac:dyDescent="0.3">
      <c r="A32" s="724"/>
      <c r="B32" s="716"/>
      <c r="C32" s="31" t="s">
        <v>282</v>
      </c>
      <c r="D32" s="62"/>
      <c r="E32" s="215">
        <v>5</v>
      </c>
      <c r="F32" s="215">
        <v>8</v>
      </c>
      <c r="G32" s="581">
        <v>2</v>
      </c>
      <c r="H32" s="215"/>
      <c r="I32" s="215"/>
      <c r="J32" s="215"/>
      <c r="K32" s="215"/>
      <c r="L32" s="215"/>
      <c r="M32" s="215"/>
      <c r="N32" s="215"/>
      <c r="O32" s="215"/>
      <c r="P32" s="482"/>
      <c r="Q32" s="42">
        <f>SUM(E32:G32)</f>
        <v>15</v>
      </c>
      <c r="R32" s="42"/>
      <c r="S32" s="42">
        <f>J32</f>
        <v>0</v>
      </c>
      <c r="T32" s="504" t="str" cm="1">
        <f t="array" ref="T32">_xlfn.SWITCH(TRUE, S32&gt;Q32,Arrows!$A$2, S32&lt;Q32, Arrows!$A$4,S32=Q32, Arrows!$A$3,S32="","")</f>
        <v>↓</v>
      </c>
      <c r="U32" s="42">
        <f>M32</f>
        <v>0</v>
      </c>
      <c r="V32" s="504" t="str" cm="1">
        <f t="array" ref="V32">_xlfn.SWITCH(TRUE, U32&gt;S32,Arrows!$A$2, U32&lt;S32, Arrows!$A$4,U32=S32, Arrows!$A$3,U32="","")</f>
        <v>→</v>
      </c>
      <c r="W32" s="42">
        <f>P32</f>
        <v>0</v>
      </c>
      <c r="X32" s="504" t="str" cm="1">
        <f t="array" ref="X32">_xlfn.SWITCH(TRUE, W32&gt;U32,Arrows!$A$2, W32&lt;U32, Arrows!$A$4,W32=U32, Arrows!$A$3,W32="","")</f>
        <v>→</v>
      </c>
      <c r="Y32" s="730"/>
      <c r="Z32" s="652"/>
      <c r="AA32" s="652"/>
    </row>
    <row r="33" spans="1:27" ht="59.1" customHeight="1" thickBot="1" x14ac:dyDescent="0.3">
      <c r="A33" s="724"/>
      <c r="B33" s="717"/>
      <c r="C33" s="31" t="s">
        <v>283</v>
      </c>
      <c r="D33" s="62"/>
      <c r="E33" s="600">
        <f>109/139</f>
        <v>0.78417266187050361</v>
      </c>
      <c r="F33" s="600">
        <f>111/139</f>
        <v>0.79856115107913672</v>
      </c>
      <c r="G33" s="600">
        <f>110/139</f>
        <v>0.79136690647482011</v>
      </c>
      <c r="H33" s="270"/>
      <c r="I33" s="270"/>
      <c r="J33" s="270"/>
      <c r="K33" s="270"/>
      <c r="L33" s="270"/>
      <c r="M33" s="270"/>
      <c r="N33" s="270"/>
      <c r="O33" s="270"/>
      <c r="P33" s="446"/>
      <c r="Q33" s="510">
        <f>AVERAGE(E33:G33)</f>
        <v>0.79136690647482011</v>
      </c>
      <c r="R33" s="510"/>
      <c r="S33" s="510" t="e">
        <f>AVERAGE(H33:J33)</f>
        <v>#DIV/0!</v>
      </c>
      <c r="T33" s="511" t="e" cm="1">
        <f t="array" ref="T33">_xlfn.SWITCH(TRUE, S33&gt;Q33,Arrows!$A$2, S33&lt;Q33, Arrows!$A$4,S33=Q33, Arrows!$A$3,S33="","")</f>
        <v>#DIV/0!</v>
      </c>
      <c r="U33" s="510" t="e">
        <f>AVERAGE(K33:M33)</f>
        <v>#DIV/0!</v>
      </c>
      <c r="V33" s="511" t="e" cm="1">
        <f t="array" ref="V33">_xlfn.SWITCH(TRUE, U33&gt;S33,Arrows!$A$2, U33&lt;S33, Arrows!$A$4,U33=S33, Arrows!$A$3,U33="","")</f>
        <v>#DIV/0!</v>
      </c>
      <c r="W33" s="510" t="e">
        <f>AVERAGE(N33:P33)</f>
        <v>#DIV/0!</v>
      </c>
      <c r="X33" s="511" t="e" cm="1">
        <f t="array" ref="X33">_xlfn.SWITCH(TRUE, W33&gt;U33,Arrows!$A$2, W33&lt;U33, Arrows!$A$4,W33=U33, Arrows!$A$3,W33="","")</f>
        <v>#DIV/0!</v>
      </c>
      <c r="Y33" s="730"/>
      <c r="Z33" s="653"/>
      <c r="AA33" s="653"/>
    </row>
    <row r="34" spans="1:27" s="216" customFormat="1" ht="44.45" customHeight="1" thickBot="1" x14ac:dyDescent="0.3">
      <c r="A34" s="724"/>
      <c r="B34" s="226"/>
      <c r="C34" s="255" t="s">
        <v>284</v>
      </c>
      <c r="D34" s="258"/>
      <c r="E34" s="601">
        <v>92</v>
      </c>
      <c r="F34" s="601">
        <v>92</v>
      </c>
      <c r="G34" s="601">
        <v>92</v>
      </c>
      <c r="H34" s="218"/>
      <c r="I34" s="218"/>
      <c r="J34" s="218"/>
      <c r="K34" s="218"/>
      <c r="L34" s="218"/>
      <c r="M34" s="218"/>
      <c r="N34" s="218"/>
      <c r="O34" s="218"/>
      <c r="P34" s="509"/>
      <c r="Q34" s="738"/>
      <c r="R34" s="739"/>
      <c r="S34" s="739"/>
      <c r="T34" s="739"/>
      <c r="U34" s="739"/>
      <c r="V34" s="739"/>
      <c r="W34" s="739"/>
      <c r="X34" s="740"/>
      <c r="Y34" s="730"/>
      <c r="Z34" s="654" t="s">
        <v>285</v>
      </c>
      <c r="AA34" s="654" t="s">
        <v>285</v>
      </c>
    </row>
    <row r="35" spans="1:27" s="216" customFormat="1" ht="57.95" customHeight="1" thickBot="1" x14ac:dyDescent="0.3">
      <c r="A35" s="724"/>
      <c r="B35" s="226"/>
      <c r="C35" s="259" t="s">
        <v>286</v>
      </c>
      <c r="D35" s="257"/>
      <c r="E35" s="601">
        <v>87</v>
      </c>
      <c r="F35" s="601">
        <v>87</v>
      </c>
      <c r="G35" s="601">
        <v>87</v>
      </c>
      <c r="H35" s="218"/>
      <c r="I35" s="218"/>
      <c r="J35" s="218"/>
      <c r="K35" s="218"/>
      <c r="L35" s="218"/>
      <c r="M35" s="218"/>
      <c r="N35" s="218"/>
      <c r="O35" s="218"/>
      <c r="P35" s="509"/>
      <c r="Q35" s="741"/>
      <c r="R35" s="742"/>
      <c r="S35" s="742"/>
      <c r="T35" s="742"/>
      <c r="U35" s="742"/>
      <c r="V35" s="742"/>
      <c r="W35" s="742"/>
      <c r="X35" s="743"/>
      <c r="Y35" s="730"/>
      <c r="Z35" s="655"/>
      <c r="AA35" s="655"/>
    </row>
    <row r="36" spans="1:27" s="216" customFormat="1" ht="45.95" customHeight="1" thickBot="1" x14ac:dyDescent="0.3">
      <c r="A36" s="724"/>
      <c r="B36" s="226"/>
      <c r="C36" s="260" t="s">
        <v>287</v>
      </c>
      <c r="D36" s="256"/>
      <c r="E36" s="601">
        <v>51</v>
      </c>
      <c r="F36" s="601">
        <v>51</v>
      </c>
      <c r="G36" s="601">
        <v>51</v>
      </c>
      <c r="H36" s="218"/>
      <c r="I36" s="218"/>
      <c r="J36" s="218"/>
      <c r="K36" s="218"/>
      <c r="L36" s="218"/>
      <c r="M36" s="218"/>
      <c r="N36" s="218"/>
      <c r="O36" s="218"/>
      <c r="P36" s="509"/>
      <c r="Q36" s="744"/>
      <c r="R36" s="745"/>
      <c r="S36" s="745"/>
      <c r="T36" s="745"/>
      <c r="U36" s="745"/>
      <c r="V36" s="745"/>
      <c r="W36" s="745"/>
      <c r="X36" s="746"/>
      <c r="Y36" s="730"/>
      <c r="Z36" s="656"/>
      <c r="AA36" s="656"/>
    </row>
    <row r="37" spans="1:27" ht="44.45" customHeight="1" thickBot="1" x14ac:dyDescent="0.3">
      <c r="A37" s="725"/>
      <c r="B37" s="227"/>
      <c r="C37" s="238" t="s">
        <v>288</v>
      </c>
      <c r="D37" s="206">
        <v>1</v>
      </c>
      <c r="E37" s="205">
        <f>E36/E34</f>
        <v>0.55434782608695654</v>
      </c>
      <c r="F37" s="205">
        <f t="shared" ref="F37:G37" si="0">F36/F34</f>
        <v>0.55434782608695654</v>
      </c>
      <c r="G37" s="205">
        <f t="shared" si="0"/>
        <v>0.55434782608695654</v>
      </c>
      <c r="H37" s="205"/>
      <c r="I37" s="205"/>
      <c r="J37" s="205"/>
      <c r="K37" s="205"/>
      <c r="L37" s="205"/>
      <c r="M37" s="205"/>
      <c r="N37" s="205"/>
      <c r="O37" s="205"/>
      <c r="P37" s="483"/>
      <c r="Q37" s="267">
        <f>AVERAGE(E37:G37)</f>
        <v>0.55434782608695654</v>
      </c>
      <c r="R37" s="267"/>
      <c r="S37" s="267" t="e">
        <f>AVERAGE(H37:J37)</f>
        <v>#DIV/0!</v>
      </c>
      <c r="T37" s="506" t="e" cm="1">
        <f t="array" ref="T37">_xlfn.SWITCH(TRUE, S37&gt;Q37,Arrows!$A$2, S37&lt;Q37, Arrows!$A$4,S37=Q37, Arrows!$A$3,S37="","")</f>
        <v>#DIV/0!</v>
      </c>
      <c r="U37" s="267" t="e">
        <f>AVERAGE(K37:M37)</f>
        <v>#DIV/0!</v>
      </c>
      <c r="V37" s="506" t="e" cm="1">
        <f t="array" ref="V37">_xlfn.SWITCH(TRUE, U37&gt;S37,Arrows!$A$2, U37&lt;S37, Arrows!$A$4,U37=S37, Arrows!$A$3,U37="","")</f>
        <v>#DIV/0!</v>
      </c>
      <c r="W37" s="267" t="e">
        <f>AVERAGE(N37:P37)</f>
        <v>#DIV/0!</v>
      </c>
      <c r="X37" s="506" t="e" cm="1">
        <f t="array" ref="X37">_xlfn.SWITCH(TRUE, W37&gt;U37,Arrows!$A$2, W37&lt;U37, Arrows!$A$4,W37=U37, Arrows!$A$3,W37="","")</f>
        <v>#DIV/0!</v>
      </c>
      <c r="Y37" s="731"/>
      <c r="Z37" s="245" t="s">
        <v>289</v>
      </c>
      <c r="AA37" s="245" t="s">
        <v>289</v>
      </c>
    </row>
    <row r="38" spans="1:27" s="26" customFormat="1" ht="26.25" customHeight="1" thickBot="1" x14ac:dyDescent="0.3">
      <c r="A38" s="247"/>
      <c r="B38" s="228"/>
      <c r="C38" s="718" t="s">
        <v>290</v>
      </c>
      <c r="D38" s="719"/>
      <c r="E38" s="719"/>
      <c r="F38" s="719"/>
      <c r="G38" s="719"/>
      <c r="H38" s="719"/>
      <c r="I38" s="719"/>
      <c r="J38" s="719"/>
      <c r="K38" s="719"/>
      <c r="L38" s="719"/>
      <c r="M38" s="719"/>
      <c r="N38" s="719"/>
      <c r="O38" s="719"/>
      <c r="P38" s="719"/>
      <c r="Q38" s="720"/>
      <c r="R38" s="720"/>
      <c r="S38" s="720"/>
      <c r="T38" s="720"/>
      <c r="U38" s="720"/>
      <c r="V38" s="720"/>
      <c r="W38" s="720"/>
      <c r="X38" s="720"/>
      <c r="Y38" s="719"/>
      <c r="Z38" s="719"/>
      <c r="AA38" s="721"/>
    </row>
    <row r="39" spans="1:27" s="13" customFormat="1" ht="42" customHeight="1" thickBot="1" x14ac:dyDescent="0.3">
      <c r="A39" s="733" t="s">
        <v>291</v>
      </c>
      <c r="B39" s="203"/>
      <c r="C39" s="31" t="s">
        <v>292</v>
      </c>
      <c r="D39" s="490"/>
      <c r="E39" s="602">
        <v>38</v>
      </c>
      <c r="F39" s="602">
        <v>37</v>
      </c>
      <c r="G39" s="602">
        <v>36</v>
      </c>
      <c r="H39" s="491"/>
      <c r="I39" s="491"/>
      <c r="J39" s="491"/>
      <c r="K39" s="491"/>
      <c r="L39" s="491"/>
      <c r="M39" s="491"/>
      <c r="N39" s="491"/>
      <c r="O39" s="491"/>
      <c r="P39" s="491"/>
      <c r="Q39" s="645"/>
      <c r="R39" s="645"/>
      <c r="S39" s="645"/>
      <c r="T39" s="645"/>
      <c r="U39" s="645"/>
      <c r="V39" s="645"/>
      <c r="W39" s="645"/>
      <c r="X39" s="645"/>
      <c r="Y39" s="722"/>
      <c r="Z39" s="657" t="s">
        <v>293</v>
      </c>
      <c r="AA39" s="657" t="s">
        <v>293</v>
      </c>
    </row>
    <row r="40" spans="1:27" s="13" customFormat="1" ht="43.5" thickBot="1" x14ac:dyDescent="0.3">
      <c r="A40" s="734"/>
      <c r="B40" s="203"/>
      <c r="C40" s="31" t="s">
        <v>294</v>
      </c>
      <c r="D40" s="490"/>
      <c r="E40" s="603">
        <v>37</v>
      </c>
      <c r="F40" s="603">
        <v>36</v>
      </c>
      <c r="G40" s="603">
        <v>34</v>
      </c>
      <c r="H40" s="492"/>
      <c r="I40" s="492"/>
      <c r="J40" s="492"/>
      <c r="K40" s="492"/>
      <c r="L40" s="492"/>
      <c r="M40" s="492"/>
      <c r="N40" s="492"/>
      <c r="O40" s="492"/>
      <c r="P40" s="492"/>
      <c r="Q40" s="645"/>
      <c r="R40" s="645"/>
      <c r="S40" s="645"/>
      <c r="T40" s="645"/>
      <c r="U40" s="645"/>
      <c r="V40" s="645"/>
      <c r="W40" s="645"/>
      <c r="X40" s="645"/>
      <c r="Y40" s="722"/>
      <c r="Z40" s="657"/>
      <c r="AA40" s="657"/>
    </row>
    <row r="41" spans="1:27" s="13" customFormat="1" ht="42" customHeight="1" thickBot="1" x14ac:dyDescent="0.3">
      <c r="A41" s="734"/>
      <c r="B41" s="203"/>
      <c r="C41" s="31" t="s">
        <v>295</v>
      </c>
      <c r="D41" s="490"/>
      <c r="E41" s="603">
        <v>0</v>
      </c>
      <c r="F41" s="603">
        <v>0</v>
      </c>
      <c r="G41" s="603">
        <v>0</v>
      </c>
      <c r="H41" s="492"/>
      <c r="I41" s="492"/>
      <c r="J41" s="492"/>
      <c r="K41" s="492"/>
      <c r="L41" s="492"/>
      <c r="M41" s="492"/>
      <c r="N41" s="492"/>
      <c r="O41" s="492"/>
      <c r="P41" s="492"/>
      <c r="Q41" s="645"/>
      <c r="R41" s="645"/>
      <c r="S41" s="645"/>
      <c r="T41" s="645"/>
      <c r="U41" s="645"/>
      <c r="V41" s="645"/>
      <c r="W41" s="645"/>
      <c r="X41" s="645"/>
      <c r="Y41" s="722"/>
      <c r="Z41" s="657"/>
      <c r="AA41" s="657"/>
    </row>
    <row r="42" spans="1:27" s="13" customFormat="1" ht="39.75" customHeight="1" thickBot="1" x14ac:dyDescent="0.3">
      <c r="A42" s="735"/>
      <c r="B42" s="203"/>
      <c r="C42" s="220" t="s">
        <v>288</v>
      </c>
      <c r="D42" s="219">
        <v>0.75</v>
      </c>
      <c r="E42" s="493">
        <f>E40/E39</f>
        <v>0.97368421052631582</v>
      </c>
      <c r="F42" s="493">
        <f>F40/F39</f>
        <v>0.97297297297297303</v>
      </c>
      <c r="G42" s="493">
        <f>G40/G39</f>
        <v>0.94444444444444442</v>
      </c>
      <c r="H42" s="493"/>
      <c r="I42" s="493"/>
      <c r="J42" s="493"/>
      <c r="K42" s="493"/>
      <c r="L42" s="493"/>
      <c r="M42" s="493"/>
      <c r="N42" s="493"/>
      <c r="O42" s="493"/>
      <c r="P42" s="493"/>
      <c r="Q42" s="267">
        <f>AVERAGE(E42:G42)</f>
        <v>0.96370054264791116</v>
      </c>
      <c r="R42" s="267"/>
      <c r="S42" s="267" t="e">
        <f>AVERAGE(H42:J42)</f>
        <v>#DIV/0!</v>
      </c>
      <c r="T42" s="506" t="e" cm="1">
        <f t="array" ref="T42">_xlfn.SWITCH(TRUE, S42&gt;Q42,Arrows!$A$2, S42&lt;Q42, Arrows!$A$4,S42=Q42, Arrows!$A$3,S42="","")</f>
        <v>#DIV/0!</v>
      </c>
      <c r="U42" s="267" t="e">
        <f>AVERAGE(K42:M42)</f>
        <v>#DIV/0!</v>
      </c>
      <c r="V42" s="506" t="e" cm="1">
        <f t="array" ref="V42">_xlfn.SWITCH(TRUE, U42&gt;S42,Arrows!$A$2, U42&lt;S42, Arrows!$A$4,U42=S42, Arrows!$A$3,U42="","")</f>
        <v>#DIV/0!</v>
      </c>
      <c r="W42" s="267" t="e">
        <f>AVERAGE(N42:P42)</f>
        <v>#DIV/0!</v>
      </c>
      <c r="X42" s="506" t="e" cm="1">
        <f t="array" ref="X42">_xlfn.SWITCH(TRUE, W42&gt;U42,Arrows!$A$2, W42&lt;U42, Arrows!$A$4,W42=U42, Arrows!$A$3,W42="","")</f>
        <v>#DIV/0!</v>
      </c>
      <c r="Y42" s="722"/>
      <c r="Z42" s="657"/>
      <c r="AA42" s="657"/>
    </row>
    <row r="43" spans="1:27" s="13" customFormat="1" ht="31.5" customHeight="1" thickBot="1" x14ac:dyDescent="0.3">
      <c r="A43" s="248"/>
      <c r="B43" s="715" t="s">
        <v>192</v>
      </c>
      <c r="C43" s="732" t="s">
        <v>296</v>
      </c>
      <c r="D43" s="732"/>
      <c r="E43" s="732"/>
      <c r="F43" s="732"/>
      <c r="G43" s="732"/>
      <c r="H43" s="732"/>
      <c r="I43" s="732"/>
      <c r="J43" s="732"/>
      <c r="K43" s="732"/>
      <c r="L43" s="732"/>
      <c r="M43" s="732"/>
      <c r="N43" s="732"/>
      <c r="O43" s="732"/>
      <c r="P43" s="732"/>
      <c r="Q43" s="732"/>
      <c r="R43" s="732"/>
      <c r="S43" s="732"/>
      <c r="T43" s="732"/>
      <c r="U43" s="732"/>
      <c r="V43" s="732"/>
      <c r="W43" s="732"/>
      <c r="X43" s="732"/>
      <c r="Y43" s="732"/>
      <c r="Z43" s="732"/>
      <c r="AA43" s="732"/>
    </row>
    <row r="44" spans="1:27" s="13" customFormat="1" ht="79.5" customHeight="1" thickBot="1" x14ac:dyDescent="0.3">
      <c r="A44" s="736" t="s">
        <v>297</v>
      </c>
      <c r="B44" s="716"/>
      <c r="C44" s="32" t="s">
        <v>298</v>
      </c>
      <c r="D44" s="253"/>
      <c r="E44" s="602">
        <v>5</v>
      </c>
      <c r="F44" s="602">
        <v>6</v>
      </c>
      <c r="G44" s="602">
        <v>6</v>
      </c>
      <c r="H44" s="491"/>
      <c r="I44" s="491"/>
      <c r="J44" s="491"/>
      <c r="K44" s="491"/>
      <c r="L44" s="491"/>
      <c r="M44" s="491"/>
      <c r="N44" s="491"/>
      <c r="O44" s="491"/>
      <c r="P44" s="491"/>
      <c r="Q44" s="474">
        <v>9</v>
      </c>
      <c r="R44" s="474"/>
      <c r="S44" s="474">
        <f>SUM(H44:J44)</f>
        <v>0</v>
      </c>
      <c r="T44" s="505" t="str" cm="1">
        <f t="array" ref="T44">_xlfn.SWITCH(TRUE, S44&gt;Q44,Arrows!$A$2, S44&lt;Q44, Arrows!$A$4,S44=Q44, Arrows!$A$3,S44="","")</f>
        <v>↓</v>
      </c>
      <c r="U44" s="474">
        <f>SUM(K44:M44)</f>
        <v>0</v>
      </c>
      <c r="V44" s="505" t="str" cm="1">
        <f t="array" ref="V44">_xlfn.SWITCH(TRUE, U44&gt;S44,Arrows!$A$2, U44&lt;S44, Arrows!$A$4,U44=S44, Arrows!$A$3,U44="","")</f>
        <v>→</v>
      </c>
      <c r="W44" s="474">
        <f>SUM(N44:P44)</f>
        <v>0</v>
      </c>
      <c r="X44" s="505" t="str" cm="1">
        <f t="array" ref="X44">_xlfn.SWITCH(TRUE, W44&gt;U44,Arrows!$A$2, W44&lt;U44, Arrows!$A$4,W44=U44, Arrows!$A$3,W44="","")</f>
        <v>→</v>
      </c>
      <c r="Y44" s="157">
        <v>9</v>
      </c>
      <c r="Z44" s="657" t="s">
        <v>531</v>
      </c>
      <c r="AA44" s="657" t="s">
        <v>531</v>
      </c>
    </row>
    <row r="45" spans="1:27" s="13" customFormat="1" ht="79.5" customHeight="1" thickBot="1" x14ac:dyDescent="0.3">
      <c r="A45" s="737"/>
      <c r="B45" s="716"/>
      <c r="C45" s="32" t="s">
        <v>299</v>
      </c>
      <c r="D45" s="253"/>
      <c r="E45" s="603">
        <v>465</v>
      </c>
      <c r="F45" s="603">
        <v>554</v>
      </c>
      <c r="G45" s="603">
        <v>494</v>
      </c>
      <c r="H45" s="492"/>
      <c r="I45" s="492"/>
      <c r="J45" s="492"/>
      <c r="K45" s="492"/>
      <c r="L45" s="492"/>
      <c r="M45" s="492"/>
      <c r="N45" s="492"/>
      <c r="O45" s="492"/>
      <c r="P45" s="492"/>
      <c r="Q45" s="474">
        <f>AVERAGE(E45:G45)</f>
        <v>504.33333333333331</v>
      </c>
      <c r="R45" s="474"/>
      <c r="S45" s="474" t="e">
        <f>AVERAGE(H45:J45)</f>
        <v>#DIV/0!</v>
      </c>
      <c r="T45" s="505" t="e" cm="1">
        <f t="array" ref="T45">_xlfn.SWITCH(TRUE, S45&gt;Q45,Arrows!$A$2, S45&lt;Q45, Arrows!$A$4,S45=Q45, Arrows!$A$3,S45="","")</f>
        <v>#DIV/0!</v>
      </c>
      <c r="U45" s="474" t="e">
        <f>AVERAGE(K45:M45)</f>
        <v>#DIV/0!</v>
      </c>
      <c r="V45" s="505" t="e" cm="1">
        <f t="array" ref="V45">_xlfn.SWITCH(TRUE, U45&gt;S45,Arrows!$A$2, U45&lt;S45, Arrows!$A$4,U45=S45, Arrows!$A$3,U45="","")</f>
        <v>#DIV/0!</v>
      </c>
      <c r="W45" s="474" t="e">
        <f>AVERAGE(N45:P45)</f>
        <v>#DIV/0!</v>
      </c>
      <c r="X45" s="505" t="e" cm="1">
        <f t="array" ref="X45">_xlfn.SWITCH(TRUE, W45&gt;U45,Arrows!$A$2, W45&lt;U45, Arrows!$A$4,W45=U45, Arrows!$A$3,W45="","")</f>
        <v>#DIV/0!</v>
      </c>
      <c r="Y45" s="157"/>
      <c r="Z45" s="657"/>
      <c r="AA45" s="657"/>
    </row>
    <row r="46" spans="1:27" s="26" customFormat="1" ht="26.25" customHeight="1" thickBot="1" x14ac:dyDescent="0.3">
      <c r="A46" s="213"/>
      <c r="B46" s="229"/>
      <c r="C46" s="468" t="s">
        <v>300</v>
      </c>
      <c r="D46" s="469"/>
      <c r="E46" s="469"/>
      <c r="F46" s="469"/>
      <c r="G46" s="469"/>
      <c r="H46" s="469"/>
      <c r="I46" s="469"/>
      <c r="J46" s="469"/>
      <c r="K46" s="469"/>
      <c r="L46" s="469"/>
      <c r="M46" s="469"/>
      <c r="N46" s="469"/>
      <c r="O46" s="469"/>
      <c r="P46" s="469"/>
      <c r="Q46" s="469"/>
      <c r="R46" s="469"/>
      <c r="S46" s="469"/>
      <c r="T46" s="469"/>
      <c r="U46" s="469"/>
      <c r="V46" s="469"/>
      <c r="W46" s="469"/>
      <c r="X46" s="469"/>
      <c r="Y46" s="469"/>
      <c r="Z46" s="470"/>
      <c r="AA46" s="470"/>
    </row>
    <row r="47" spans="1:27" s="26" customFormat="1" ht="16.5" customHeight="1" x14ac:dyDescent="0.25">
      <c r="A47" s="793"/>
      <c r="B47" s="228"/>
      <c r="C47" s="794" t="s">
        <v>301</v>
      </c>
      <c r="D47" s="70"/>
      <c r="E47" s="475" t="s">
        <v>302</v>
      </c>
      <c r="F47" s="463"/>
      <c r="G47" s="463"/>
      <c r="H47" s="463"/>
      <c r="I47" s="463"/>
      <c r="J47" s="463"/>
      <c r="K47" s="463"/>
      <c r="L47" s="463"/>
      <c r="M47" s="463"/>
      <c r="N47" s="463"/>
      <c r="O47" s="463"/>
      <c r="P47" s="463"/>
      <c r="Q47" s="463"/>
      <c r="R47" s="463"/>
      <c r="S47" s="463"/>
      <c r="T47" s="463"/>
      <c r="U47" s="463"/>
      <c r="V47" s="463"/>
      <c r="W47" s="463"/>
      <c r="X47" s="463"/>
      <c r="Y47" s="464"/>
      <c r="Z47" s="796" t="s">
        <v>303</v>
      </c>
      <c r="AA47" s="796" t="s">
        <v>303</v>
      </c>
    </row>
    <row r="48" spans="1:27" s="26" customFormat="1" ht="16.5" customHeight="1" x14ac:dyDescent="0.25">
      <c r="A48" s="793"/>
      <c r="B48" s="230"/>
      <c r="C48" s="795"/>
      <c r="D48" s="254"/>
      <c r="E48" s="476"/>
      <c r="F48" s="477"/>
      <c r="G48" s="477"/>
      <c r="H48" s="477"/>
      <c r="I48" s="477"/>
      <c r="J48" s="477"/>
      <c r="K48" s="477"/>
      <c r="L48" s="477"/>
      <c r="M48" s="477"/>
      <c r="N48" s="477"/>
      <c r="O48" s="477"/>
      <c r="P48" s="477"/>
      <c r="Q48" s="477"/>
      <c r="R48" s="477"/>
      <c r="S48" s="477"/>
      <c r="T48" s="477"/>
      <c r="U48" s="477"/>
      <c r="V48" s="477"/>
      <c r="W48" s="477"/>
      <c r="X48" s="477"/>
      <c r="Y48" s="465"/>
      <c r="Z48" s="797"/>
      <c r="AA48" s="797"/>
    </row>
    <row r="49" spans="1:27" s="26" customFormat="1" ht="31.5" customHeight="1" thickBot="1" x14ac:dyDescent="0.3">
      <c r="A49" s="793"/>
      <c r="B49" s="230"/>
      <c r="C49" s="795"/>
      <c r="D49" s="252"/>
      <c r="E49" s="478"/>
      <c r="F49" s="466"/>
      <c r="G49" s="466"/>
      <c r="H49" s="466"/>
      <c r="I49" s="466"/>
      <c r="J49" s="466"/>
      <c r="K49" s="466"/>
      <c r="L49" s="466"/>
      <c r="M49" s="466"/>
      <c r="N49" s="466"/>
      <c r="O49" s="466"/>
      <c r="P49" s="466"/>
      <c r="Q49" s="466"/>
      <c r="R49" s="466"/>
      <c r="S49" s="466"/>
      <c r="T49" s="466"/>
      <c r="U49" s="466"/>
      <c r="V49" s="466"/>
      <c r="W49" s="466"/>
      <c r="X49" s="466"/>
      <c r="Y49" s="467"/>
      <c r="Z49" s="798"/>
      <c r="AA49" s="798"/>
    </row>
    <row r="50" spans="1:27" s="26" customFormat="1" ht="33" customHeight="1" thickBot="1" x14ac:dyDescent="0.3">
      <c r="A50" s="214"/>
      <c r="B50" s="230"/>
      <c r="C50" s="239" t="s">
        <v>197</v>
      </c>
      <c r="D50" s="253" t="s">
        <v>239</v>
      </c>
      <c r="E50" s="584"/>
      <c r="F50" s="584"/>
      <c r="G50" s="584"/>
      <c r="H50" s="487"/>
      <c r="I50" s="487"/>
      <c r="J50" s="487"/>
      <c r="K50" s="487"/>
      <c r="L50" s="487"/>
      <c r="M50" s="487"/>
      <c r="N50" s="487"/>
      <c r="O50" s="487"/>
      <c r="P50" s="487"/>
      <c r="Q50" s="42">
        <f>SUM(E50:G50)</f>
        <v>0</v>
      </c>
      <c r="R50" s="42"/>
      <c r="S50" s="42">
        <f>SUM(H50:J50)</f>
        <v>0</v>
      </c>
      <c r="T50" s="507" t="str" cm="1">
        <f t="array" ref="T50">_xlfn.SWITCH(TRUE, S50&gt;Q50,Arrows!$A$2, S50&lt;Q50, Arrows!$A$4,S50=Q50, Arrows!$A$3,S50="","")</f>
        <v>→</v>
      </c>
      <c r="U50" s="29">
        <f>SUM(K50:M50)</f>
        <v>0</v>
      </c>
      <c r="V50" s="504" t="str" cm="1">
        <f t="array" ref="V50">_xlfn.SWITCH(TRUE, U50&gt;S50,Arrows!$A$2, U50&lt;S50, Arrows!$A$4,U50=S50, Arrows!$A$3,U50="","")</f>
        <v>→</v>
      </c>
      <c r="W50" s="30">
        <f>SUM(N50:P50)</f>
        <v>0</v>
      </c>
      <c r="X50" s="505" t="str" cm="1">
        <f t="array" ref="X50">_xlfn.SWITCH(TRUE, W50&gt;U50,Arrows!$A$2, W50&lt;U50, Arrows!$A$4,W50=U50, Arrows!$A$3,W50="","")</f>
        <v>→</v>
      </c>
      <c r="Y50" s="249">
        <f>SUM(E50:G50,H50:J50,K50:M50,N50:P50)</f>
        <v>0</v>
      </c>
      <c r="Z50" s="244" t="s">
        <v>557</v>
      </c>
      <c r="AA50" s="244" t="s">
        <v>304</v>
      </c>
    </row>
    <row r="51" spans="1:27" s="26" customFormat="1" ht="31.5" customHeight="1" thickBot="1" x14ac:dyDescent="0.3">
      <c r="A51" s="214"/>
      <c r="B51" s="230"/>
      <c r="C51" s="239" t="s">
        <v>199</v>
      </c>
      <c r="D51" s="253" t="s">
        <v>239</v>
      </c>
      <c r="E51" s="584"/>
      <c r="F51" s="584"/>
      <c r="G51" s="584"/>
      <c r="H51" s="487"/>
      <c r="I51" s="487"/>
      <c r="J51" s="487"/>
      <c r="K51" s="487"/>
      <c r="L51" s="487"/>
      <c r="M51" s="487"/>
      <c r="N51" s="487"/>
      <c r="O51" s="487"/>
      <c r="P51" s="487"/>
      <c r="Q51" s="42">
        <f>SUM(E51:G51)</f>
        <v>0</v>
      </c>
      <c r="R51" s="42"/>
      <c r="S51" s="42">
        <f>SUM(H51:J51)</f>
        <v>0</v>
      </c>
      <c r="T51" s="507" t="str" cm="1">
        <f t="array" ref="T51">_xlfn.SWITCH(TRUE, S51&gt;Q51,Arrows!$A$2, S51&lt;Q51, Arrows!$A$4,S51=Q51, Arrows!$A$3,S51="","")</f>
        <v>→</v>
      </c>
      <c r="U51" s="29">
        <f>SUM(K51:M51)</f>
        <v>0</v>
      </c>
      <c r="V51" s="504" t="str" cm="1">
        <f t="array" ref="V51">_xlfn.SWITCH(TRUE, U51&gt;S51,Arrows!$A$2, U51&lt;S51, Arrows!$A$4,U51=S51, Arrows!$A$3,U51="","")</f>
        <v>→</v>
      </c>
      <c r="W51" s="30">
        <f>SUM(N51:P51)</f>
        <v>0</v>
      </c>
      <c r="X51" s="505" t="str" cm="1">
        <f t="array" ref="X51">_xlfn.SWITCH(TRUE, W51&gt;U51,Arrows!$A$2, W51&lt;U51, Arrows!$A$4,W51=U51, Arrows!$A$3,W51="","")</f>
        <v>→</v>
      </c>
      <c r="Y51" s="249">
        <f>SUM(E51:G51,H51:J51,K51:M51,N51:P51)</f>
        <v>0</v>
      </c>
      <c r="Z51" s="244" t="s">
        <v>557</v>
      </c>
      <c r="AA51" s="246" t="s">
        <v>304</v>
      </c>
    </row>
    <row r="52" spans="1:27" ht="21" customHeight="1" thickBot="1" x14ac:dyDescent="0.3">
      <c r="A52" s="204"/>
      <c r="B52" s="231"/>
      <c r="C52" s="471" t="s">
        <v>305</v>
      </c>
      <c r="D52" s="458"/>
      <c r="E52" s="472"/>
      <c r="F52" s="472"/>
      <c r="G52" s="472"/>
      <c r="H52" s="472"/>
      <c r="I52" s="472"/>
      <c r="J52" s="472"/>
      <c r="K52" s="472"/>
      <c r="L52" s="472"/>
      <c r="M52" s="472"/>
      <c r="N52" s="472"/>
      <c r="O52" s="472"/>
      <c r="P52" s="472"/>
      <c r="Q52" s="472"/>
      <c r="R52" s="472"/>
      <c r="S52" s="472"/>
      <c r="T52" s="472"/>
      <c r="U52" s="472"/>
      <c r="V52" s="472"/>
      <c r="W52" s="472"/>
      <c r="X52" s="472"/>
      <c r="Y52" s="458"/>
      <c r="Z52" s="473"/>
      <c r="AA52" s="473"/>
    </row>
    <row r="53" spans="1:27" s="26" customFormat="1" ht="30" customHeight="1" x14ac:dyDescent="0.25">
      <c r="A53" s="782" t="s">
        <v>238</v>
      </c>
      <c r="B53" s="230"/>
      <c r="C53" s="34" t="s">
        <v>306</v>
      </c>
      <c r="D53" s="784">
        <v>0.9</v>
      </c>
      <c r="E53" s="582">
        <v>515</v>
      </c>
      <c r="F53" s="582">
        <v>515</v>
      </c>
      <c r="G53" s="582">
        <v>515</v>
      </c>
      <c r="H53" s="52"/>
      <c r="I53" s="52"/>
      <c r="J53" s="52"/>
      <c r="K53" s="52"/>
      <c r="L53" s="52"/>
      <c r="M53" s="52"/>
      <c r="N53" s="52"/>
      <c r="O53" s="52"/>
      <c r="P53" s="58"/>
      <c r="Q53" s="738"/>
      <c r="R53" s="739"/>
      <c r="S53" s="739"/>
      <c r="T53" s="739"/>
      <c r="U53" s="739"/>
      <c r="V53" s="739"/>
      <c r="W53" s="739"/>
      <c r="X53" s="740"/>
      <c r="Y53" s="60"/>
      <c r="Z53" s="772" t="s">
        <v>307</v>
      </c>
      <c r="AA53" s="772" t="s">
        <v>307</v>
      </c>
    </row>
    <row r="54" spans="1:27" s="26" customFormat="1" ht="30" customHeight="1" thickBot="1" x14ac:dyDescent="0.3">
      <c r="A54" s="782"/>
      <c r="B54" s="230"/>
      <c r="C54" s="35" t="s">
        <v>308</v>
      </c>
      <c r="D54" s="785"/>
      <c r="E54" s="583">
        <v>5</v>
      </c>
      <c r="F54" s="583">
        <v>34</v>
      </c>
      <c r="G54" s="583">
        <v>59</v>
      </c>
      <c r="H54" s="53"/>
      <c r="I54" s="53"/>
      <c r="J54" s="53"/>
      <c r="K54" s="53"/>
      <c r="L54" s="53"/>
      <c r="M54" s="53"/>
      <c r="N54" s="53"/>
      <c r="O54" s="53"/>
      <c r="P54" s="59"/>
      <c r="Q54" s="744"/>
      <c r="R54" s="745"/>
      <c r="S54" s="745"/>
      <c r="T54" s="745"/>
      <c r="U54" s="745"/>
      <c r="V54" s="745"/>
      <c r="W54" s="745"/>
      <c r="X54" s="746"/>
      <c r="Y54" s="60"/>
      <c r="Z54" s="773"/>
      <c r="AA54" s="773"/>
    </row>
    <row r="55" spans="1:27" s="26" customFormat="1" ht="30" customHeight="1" thickBot="1" x14ac:dyDescent="0.3">
      <c r="A55" s="783"/>
      <c r="B55" s="230"/>
      <c r="C55" s="65" t="s">
        <v>288</v>
      </c>
      <c r="D55" s="786"/>
      <c r="E55" s="604">
        <f t="shared" ref="E55:F55" si="1">E54/E53</f>
        <v>9.7087378640776691E-3</v>
      </c>
      <c r="F55" s="569">
        <f t="shared" si="1"/>
        <v>6.6019417475728162E-2</v>
      </c>
      <c r="G55" s="94">
        <f>G54/G53</f>
        <v>0.1145631067961165</v>
      </c>
      <c r="H55" s="94"/>
      <c r="I55" s="94"/>
      <c r="J55" s="94"/>
      <c r="K55" s="94"/>
      <c r="L55" s="94"/>
      <c r="M55" s="94"/>
      <c r="N55" s="94"/>
      <c r="O55" s="94"/>
      <c r="P55" s="94"/>
      <c r="Q55" s="266">
        <f>AVERAGE(E55:G55)</f>
        <v>6.343042071197412E-2</v>
      </c>
      <c r="R55" s="266"/>
      <c r="S55" s="268" t="e">
        <f>AVERAGE(H55:J55)</f>
        <v>#DIV/0!</v>
      </c>
      <c r="T55" s="508" t="e" cm="1">
        <f t="array" ref="T55">_xlfn.SWITCH(TRUE, S55&gt;Q55,Arrows!$A$2, S55&lt;Q55, Arrows!$A$4,S55=Q55, Arrows!$A$3,S55="","")</f>
        <v>#DIV/0!</v>
      </c>
      <c r="U55" s="268" t="e">
        <f>AVERAGE(K55:M55)</f>
        <v>#DIV/0!</v>
      </c>
      <c r="V55" s="506" t="e" cm="1">
        <f t="array" ref="V55">_xlfn.SWITCH(TRUE, U55&gt;S55,Arrows!$A$2, U55&lt;S55, Arrows!$A$4,U55=S55, Arrows!$A$3,U55="","")</f>
        <v>#DIV/0!</v>
      </c>
      <c r="W55" s="269" t="e">
        <f>AVERAGE(N55:P55)</f>
        <v>#DIV/0!</v>
      </c>
      <c r="X55" s="505" t="e" cm="1">
        <f t="array" ref="X55">_xlfn.SWITCH(TRUE, W55&gt;U55,Arrows!$A$2, W55&lt;U55, Arrows!$A$4,W55=U55, Arrows!$A$3,W55="","")</f>
        <v>#DIV/0!</v>
      </c>
      <c r="Y55" s="210"/>
      <c r="Z55" s="774"/>
      <c r="AA55" s="774"/>
    </row>
    <row r="56" spans="1:27" s="26" customFormat="1" ht="30" customHeight="1" x14ac:dyDescent="0.25">
      <c r="A56" s="723" t="s">
        <v>309</v>
      </c>
      <c r="B56" s="232"/>
      <c r="C56" s="34" t="s">
        <v>310</v>
      </c>
      <c r="D56" s="787">
        <v>0.85</v>
      </c>
      <c r="E56" s="52">
        <v>459</v>
      </c>
      <c r="F56" s="52">
        <v>449</v>
      </c>
      <c r="G56" s="582">
        <v>443</v>
      </c>
      <c r="H56" s="52"/>
      <c r="I56" s="52"/>
      <c r="J56" s="52"/>
      <c r="K56" s="52"/>
      <c r="L56" s="52"/>
      <c r="M56" s="52"/>
      <c r="N56" s="52"/>
      <c r="O56" s="52"/>
      <c r="P56" s="58"/>
      <c r="Q56" s="738"/>
      <c r="R56" s="739"/>
      <c r="S56" s="739"/>
      <c r="T56" s="739"/>
      <c r="U56" s="739"/>
      <c r="V56" s="739"/>
      <c r="W56" s="739"/>
      <c r="X56" s="740"/>
      <c r="Y56" s="790"/>
      <c r="Z56" s="772" t="s">
        <v>307</v>
      </c>
      <c r="AA56" s="772" t="s">
        <v>307</v>
      </c>
    </row>
    <row r="57" spans="1:27" s="26" customFormat="1" ht="41.45" customHeight="1" thickBot="1" x14ac:dyDescent="0.3">
      <c r="A57" s="724"/>
      <c r="B57" s="233"/>
      <c r="C57" s="35" t="s">
        <v>311</v>
      </c>
      <c r="D57" s="788"/>
      <c r="E57" s="53">
        <v>451</v>
      </c>
      <c r="F57" s="53">
        <v>427</v>
      </c>
      <c r="G57" s="583">
        <v>417</v>
      </c>
      <c r="H57" s="53"/>
      <c r="I57" s="53"/>
      <c r="J57" s="53"/>
      <c r="K57" s="53"/>
      <c r="L57" s="53"/>
      <c r="M57" s="53"/>
      <c r="N57" s="53"/>
      <c r="O57" s="53"/>
      <c r="P57" s="59"/>
      <c r="Q57" s="744"/>
      <c r="R57" s="745"/>
      <c r="S57" s="745"/>
      <c r="T57" s="745"/>
      <c r="U57" s="745"/>
      <c r="V57" s="745"/>
      <c r="W57" s="745"/>
      <c r="X57" s="746"/>
      <c r="Y57" s="791"/>
      <c r="Z57" s="773"/>
      <c r="AA57" s="773"/>
    </row>
    <row r="58" spans="1:27" s="26" customFormat="1" ht="30" customHeight="1" thickBot="1" x14ac:dyDescent="0.3">
      <c r="A58" s="725"/>
      <c r="B58" s="233"/>
      <c r="C58" s="65" t="s">
        <v>288</v>
      </c>
      <c r="D58" s="789"/>
      <c r="E58" s="94">
        <f t="shared" ref="E58:P58" si="2">IF(E56&gt;0,E57/E56,"-")</f>
        <v>0.98257080610021785</v>
      </c>
      <c r="F58" s="94">
        <f t="shared" si="2"/>
        <v>0.95100222717149219</v>
      </c>
      <c r="G58" s="94">
        <f t="shared" si="2"/>
        <v>0.94130925507900676</v>
      </c>
      <c r="H58" s="94" t="str">
        <f t="shared" si="2"/>
        <v>-</v>
      </c>
      <c r="I58" s="94" t="str">
        <f t="shared" si="2"/>
        <v>-</v>
      </c>
      <c r="J58" s="94" t="str">
        <f t="shared" si="2"/>
        <v>-</v>
      </c>
      <c r="K58" s="94" t="str">
        <f t="shared" si="2"/>
        <v>-</v>
      </c>
      <c r="L58" s="94" t="str">
        <f t="shared" si="2"/>
        <v>-</v>
      </c>
      <c r="M58" s="94" t="str">
        <f t="shared" si="2"/>
        <v>-</v>
      </c>
      <c r="N58" s="94" t="str">
        <f t="shared" si="2"/>
        <v>-</v>
      </c>
      <c r="O58" s="94" t="str">
        <f t="shared" si="2"/>
        <v>-</v>
      </c>
      <c r="P58" s="94" t="str">
        <f t="shared" si="2"/>
        <v>-</v>
      </c>
      <c r="Q58" s="266">
        <f>AVERAGE(E58:G58)</f>
        <v>0.95829409611690564</v>
      </c>
      <c r="R58" s="266"/>
      <c r="S58" s="268" t="e">
        <f>AVERAGE(H58:J58)</f>
        <v>#DIV/0!</v>
      </c>
      <c r="T58" s="508" t="e" cm="1">
        <f t="array" ref="T58">_xlfn.SWITCH(TRUE, S58&gt;Q58,Arrows!$A$2, S58&lt;Q58, Arrows!$A$4,S58=Q58, Arrows!$A$3,S58="","")</f>
        <v>#DIV/0!</v>
      </c>
      <c r="U58" s="268" t="e">
        <f>AVERAGE(K58:M58)</f>
        <v>#DIV/0!</v>
      </c>
      <c r="V58" s="506" t="e" cm="1">
        <f t="array" ref="V58">_xlfn.SWITCH(TRUE, U58&gt;S58,Arrows!$A$2, U58&lt;S58, Arrows!$A$4,U58=S58, Arrows!$A$3,U58="","")</f>
        <v>#DIV/0!</v>
      </c>
      <c r="W58" s="269" t="e">
        <f>AVERAGE(N58:P58)</f>
        <v>#DIV/0!</v>
      </c>
      <c r="X58" s="505" t="e" cm="1">
        <f t="array" ref="X58">_xlfn.SWITCH(TRUE, W58&gt;U58,Arrows!$A$2, W58&lt;U58, Arrows!$A$4,W58=U58, Arrows!$A$3,W58="","")</f>
        <v>#DIV/0!</v>
      </c>
      <c r="Y58" s="792"/>
      <c r="Z58" s="774"/>
      <c r="AA58" s="774"/>
    </row>
    <row r="59" spans="1:27" s="26" customFormat="1" ht="30" customHeight="1" x14ac:dyDescent="0.25">
      <c r="A59" s="723" t="s">
        <v>238</v>
      </c>
      <c r="B59" s="230"/>
      <c r="C59" s="34" t="s">
        <v>312</v>
      </c>
      <c r="D59" s="777">
        <v>0.9</v>
      </c>
      <c r="E59" s="52">
        <v>557</v>
      </c>
      <c r="F59" s="52">
        <v>562</v>
      </c>
      <c r="G59" s="582">
        <v>564</v>
      </c>
      <c r="H59" s="52"/>
      <c r="I59" s="52"/>
      <c r="J59" s="52"/>
      <c r="K59" s="52"/>
      <c r="L59" s="52"/>
      <c r="M59" s="52"/>
      <c r="N59" s="52"/>
      <c r="O59" s="52"/>
      <c r="P59" s="58"/>
      <c r="Q59" s="738"/>
      <c r="R59" s="739"/>
      <c r="S59" s="739"/>
      <c r="T59" s="739"/>
      <c r="U59" s="739"/>
      <c r="V59" s="739"/>
      <c r="W59" s="739"/>
      <c r="X59" s="740"/>
      <c r="Y59" s="769"/>
      <c r="Z59" s="772" t="s">
        <v>307</v>
      </c>
      <c r="AA59" s="772" t="s">
        <v>307</v>
      </c>
    </row>
    <row r="60" spans="1:27" s="26" customFormat="1" ht="30" customHeight="1" thickBot="1" x14ac:dyDescent="0.3">
      <c r="A60" s="724"/>
      <c r="B60" s="230"/>
      <c r="C60" s="35" t="s">
        <v>313</v>
      </c>
      <c r="D60" s="778"/>
      <c r="E60" s="53">
        <v>518</v>
      </c>
      <c r="F60" s="53">
        <v>522</v>
      </c>
      <c r="G60" s="583">
        <v>523</v>
      </c>
      <c r="H60" s="53"/>
      <c r="I60" s="53"/>
      <c r="J60" s="53"/>
      <c r="K60" s="53"/>
      <c r="L60" s="53"/>
      <c r="M60" s="53"/>
      <c r="N60" s="53"/>
      <c r="O60" s="53"/>
      <c r="P60" s="59"/>
      <c r="Q60" s="744"/>
      <c r="R60" s="745"/>
      <c r="S60" s="745"/>
      <c r="T60" s="745"/>
      <c r="U60" s="745"/>
      <c r="V60" s="745"/>
      <c r="W60" s="745"/>
      <c r="X60" s="746"/>
      <c r="Y60" s="770"/>
      <c r="Z60" s="773"/>
      <c r="AA60" s="773"/>
    </row>
    <row r="61" spans="1:27" s="26" customFormat="1" ht="30" customHeight="1" thickBot="1" x14ac:dyDescent="0.3">
      <c r="A61" s="725"/>
      <c r="B61" s="230"/>
      <c r="C61" s="65" t="s">
        <v>288</v>
      </c>
      <c r="D61" s="779"/>
      <c r="E61" s="569">
        <f t="shared" ref="E61:P61" si="3">IF(E59&gt;0,E60/E59,"-")</f>
        <v>0.9299820466786356</v>
      </c>
      <c r="F61" s="569">
        <f t="shared" si="3"/>
        <v>0.92882562277580072</v>
      </c>
      <c r="G61" s="569">
        <f t="shared" si="3"/>
        <v>0.92730496453900713</v>
      </c>
      <c r="H61" s="94" t="str">
        <f t="shared" si="3"/>
        <v>-</v>
      </c>
      <c r="I61" s="94" t="str">
        <f t="shared" si="3"/>
        <v>-</v>
      </c>
      <c r="J61" s="94" t="str">
        <f t="shared" si="3"/>
        <v>-</v>
      </c>
      <c r="K61" s="94" t="str">
        <f t="shared" si="3"/>
        <v>-</v>
      </c>
      <c r="L61" s="94" t="str">
        <f t="shared" si="3"/>
        <v>-</v>
      </c>
      <c r="M61" s="94" t="str">
        <f t="shared" si="3"/>
        <v>-</v>
      </c>
      <c r="N61" s="94" t="str">
        <f t="shared" si="3"/>
        <v>-</v>
      </c>
      <c r="O61" s="94" t="str">
        <f t="shared" si="3"/>
        <v>-</v>
      </c>
      <c r="P61" s="94" t="str">
        <f t="shared" si="3"/>
        <v>-</v>
      </c>
      <c r="Q61" s="266">
        <f>AVERAGE(E61:G61)</f>
        <v>0.92870421133114789</v>
      </c>
      <c r="R61" s="266"/>
      <c r="S61" s="268" t="e">
        <f>AVERAGE(H61:J61)</f>
        <v>#DIV/0!</v>
      </c>
      <c r="T61" s="508" t="e" cm="1">
        <f t="array" ref="T61">_xlfn.SWITCH(TRUE, S61&gt;Q61,Arrows!$A$2, S61&lt;Q61, Arrows!$A$4,S61=Q61, Arrows!$A$3,S61="","")</f>
        <v>#DIV/0!</v>
      </c>
      <c r="U61" s="268" t="e">
        <f>AVERAGE(K61:M61)</f>
        <v>#DIV/0!</v>
      </c>
      <c r="V61" s="506" t="e" cm="1">
        <f t="array" ref="V61">_xlfn.SWITCH(TRUE, U61&gt;S61,Arrows!$A$2, U61&lt;S61, Arrows!$A$4,U61=S61, Arrows!$A$3,U61="","")</f>
        <v>#DIV/0!</v>
      </c>
      <c r="W61" s="269" t="e">
        <f>AVERAGE(N61:P61)</f>
        <v>#DIV/0!</v>
      </c>
      <c r="X61" s="505" t="e" cm="1">
        <f t="array" ref="X61">_xlfn.SWITCH(TRUE, W61&gt;U61,Arrows!$A$2, W61&lt;U61, Arrows!$A$4,W61=U61, Arrows!$A$3,W61="","")</f>
        <v>#DIV/0!</v>
      </c>
      <c r="Y61" s="780"/>
      <c r="Z61" s="774"/>
      <c r="AA61" s="774"/>
    </row>
    <row r="62" spans="1:27" s="26" customFormat="1" ht="30" customHeight="1" x14ac:dyDescent="0.25">
      <c r="A62" s="723" t="s">
        <v>314</v>
      </c>
      <c r="B62" s="230"/>
      <c r="C62" s="240" t="s">
        <v>315</v>
      </c>
      <c r="D62" s="766">
        <v>0.9</v>
      </c>
      <c r="E62" s="52">
        <v>557</v>
      </c>
      <c r="F62" s="52">
        <v>562</v>
      </c>
      <c r="G62" s="582">
        <v>564</v>
      </c>
      <c r="H62" s="52"/>
      <c r="I62" s="52"/>
      <c r="J62" s="52"/>
      <c r="K62" s="52"/>
      <c r="L62" s="52"/>
      <c r="M62" s="52"/>
      <c r="N62" s="52"/>
      <c r="O62" s="52"/>
      <c r="P62" s="58"/>
      <c r="Q62" s="738"/>
      <c r="R62" s="739"/>
      <c r="S62" s="739"/>
      <c r="T62" s="739"/>
      <c r="U62" s="739"/>
      <c r="V62" s="739"/>
      <c r="W62" s="739"/>
      <c r="X62" s="740"/>
      <c r="Y62" s="769"/>
      <c r="Z62" s="772" t="s">
        <v>307</v>
      </c>
      <c r="AA62" s="772" t="s">
        <v>307</v>
      </c>
    </row>
    <row r="63" spans="1:27" s="26" customFormat="1" ht="30" customHeight="1" thickBot="1" x14ac:dyDescent="0.3">
      <c r="A63" s="724"/>
      <c r="B63" s="230"/>
      <c r="C63" s="35" t="s">
        <v>316</v>
      </c>
      <c r="D63" s="767"/>
      <c r="E63" s="53">
        <v>509</v>
      </c>
      <c r="F63" s="53">
        <v>515</v>
      </c>
      <c r="G63" s="583">
        <v>501</v>
      </c>
      <c r="H63" s="53"/>
      <c r="I63" s="53"/>
      <c r="J63" s="53"/>
      <c r="K63" s="53"/>
      <c r="L63" s="53"/>
      <c r="M63" s="53"/>
      <c r="N63" s="53"/>
      <c r="O63" s="53"/>
      <c r="P63" s="59"/>
      <c r="Q63" s="744"/>
      <c r="R63" s="745"/>
      <c r="S63" s="745"/>
      <c r="T63" s="745"/>
      <c r="U63" s="745"/>
      <c r="V63" s="745"/>
      <c r="W63" s="745"/>
      <c r="X63" s="746"/>
      <c r="Y63" s="770"/>
      <c r="Z63" s="773"/>
      <c r="AA63" s="773"/>
    </row>
    <row r="64" spans="1:27" s="26" customFormat="1" ht="30" customHeight="1" thickBot="1" x14ac:dyDescent="0.3">
      <c r="A64" s="724"/>
      <c r="B64" s="230"/>
      <c r="C64" s="65" t="s">
        <v>288</v>
      </c>
      <c r="D64" s="781"/>
      <c r="E64" s="569">
        <f t="shared" ref="E64:P64" si="4">IF(E62&gt;0,E63/E62,"-")</f>
        <v>0.91382405745062834</v>
      </c>
      <c r="F64" s="569">
        <f t="shared" si="4"/>
        <v>0.91637010676156583</v>
      </c>
      <c r="G64" s="569">
        <f t="shared" si="4"/>
        <v>0.88829787234042556</v>
      </c>
      <c r="H64" s="94" t="str">
        <f t="shared" si="4"/>
        <v>-</v>
      </c>
      <c r="I64" s="94" t="str">
        <f t="shared" si="4"/>
        <v>-</v>
      </c>
      <c r="J64" s="94" t="str">
        <f t="shared" si="4"/>
        <v>-</v>
      </c>
      <c r="K64" s="94" t="str">
        <f t="shared" si="4"/>
        <v>-</v>
      </c>
      <c r="L64" s="94" t="str">
        <f t="shared" si="4"/>
        <v>-</v>
      </c>
      <c r="M64" s="94" t="str">
        <f t="shared" si="4"/>
        <v>-</v>
      </c>
      <c r="N64" s="94" t="str">
        <f t="shared" si="4"/>
        <v>-</v>
      </c>
      <c r="O64" s="94" t="str">
        <f t="shared" si="4"/>
        <v>-</v>
      </c>
      <c r="P64" s="94" t="str">
        <f t="shared" si="4"/>
        <v>-</v>
      </c>
      <c r="Q64" s="266">
        <f>AVERAGE(E64:G64)</f>
        <v>0.90616401218420661</v>
      </c>
      <c r="R64" s="266"/>
      <c r="S64" s="268" t="e">
        <f>AVERAGE(H64:J64)</f>
        <v>#DIV/0!</v>
      </c>
      <c r="T64" s="508" t="e" cm="1">
        <f t="array" ref="T64">_xlfn.SWITCH(TRUE, S64&gt;Q64,Arrows!$A$2, S64&lt;Q64, Arrows!$A$4,S64=Q64, Arrows!$A$3,S64="","")</f>
        <v>#DIV/0!</v>
      </c>
      <c r="U64" s="268" t="e">
        <f>AVERAGE(K64:M64)</f>
        <v>#DIV/0!</v>
      </c>
      <c r="V64" s="506" t="e" cm="1">
        <f t="array" ref="V64">_xlfn.SWITCH(TRUE, U64&gt;S64,Arrows!$A$2, U64&lt;S64, Arrows!$A$4,U64=S64, Arrows!$A$3,U64="","")</f>
        <v>#DIV/0!</v>
      </c>
      <c r="W64" s="269" t="e">
        <f>AVERAGE(N64:P64)</f>
        <v>#DIV/0!</v>
      </c>
      <c r="X64" s="505" t="e" cm="1">
        <f t="array" ref="X64">_xlfn.SWITCH(TRUE, W64&gt;U64,Arrows!$A$2, W64&lt;U64, Arrows!$A$4,W64=U64, Arrows!$A$3,W64="","")</f>
        <v>#DIV/0!</v>
      </c>
      <c r="Y64" s="771"/>
      <c r="Z64" s="774"/>
      <c r="AA64" s="774"/>
    </row>
    <row r="65" spans="1:109" s="26" customFormat="1" ht="30" customHeight="1" x14ac:dyDescent="0.25">
      <c r="A65" s="724"/>
      <c r="B65" s="230"/>
      <c r="C65" s="34" t="s">
        <v>317</v>
      </c>
      <c r="D65" s="766">
        <v>0.9</v>
      </c>
      <c r="E65" s="52">
        <v>559</v>
      </c>
      <c r="F65" s="52">
        <v>561</v>
      </c>
      <c r="G65" s="582">
        <v>562</v>
      </c>
      <c r="H65" s="52"/>
      <c r="I65" s="52"/>
      <c r="J65" s="52"/>
      <c r="K65" s="52"/>
      <c r="L65" s="52"/>
      <c r="M65" s="52"/>
      <c r="N65" s="52"/>
      <c r="O65" s="52"/>
      <c r="P65" s="58"/>
      <c r="Q65" s="738"/>
      <c r="R65" s="739"/>
      <c r="S65" s="739"/>
      <c r="T65" s="739"/>
      <c r="U65" s="739"/>
      <c r="V65" s="739"/>
      <c r="W65" s="739"/>
      <c r="X65" s="740"/>
      <c r="Y65" s="769"/>
      <c r="Z65" s="772" t="s">
        <v>307</v>
      </c>
      <c r="AA65" s="772" t="s">
        <v>307</v>
      </c>
    </row>
    <row r="66" spans="1:109" s="26" customFormat="1" ht="30" customHeight="1" thickBot="1" x14ac:dyDescent="0.3">
      <c r="A66" s="724"/>
      <c r="B66" s="230"/>
      <c r="C66" s="35" t="s">
        <v>318</v>
      </c>
      <c r="D66" s="767"/>
      <c r="E66" s="53">
        <v>512</v>
      </c>
      <c r="F66" s="53">
        <v>519</v>
      </c>
      <c r="G66" s="583">
        <v>519</v>
      </c>
      <c r="H66" s="53"/>
      <c r="I66" s="53"/>
      <c r="J66" s="53"/>
      <c r="K66" s="53"/>
      <c r="L66" s="53"/>
      <c r="M66" s="53"/>
      <c r="N66" s="53"/>
      <c r="O66" s="53"/>
      <c r="P66" s="59"/>
      <c r="Q66" s="744"/>
      <c r="R66" s="745"/>
      <c r="S66" s="745"/>
      <c r="T66" s="745"/>
      <c r="U66" s="745"/>
      <c r="V66" s="745"/>
      <c r="W66" s="745"/>
      <c r="X66" s="746"/>
      <c r="Y66" s="770"/>
      <c r="Z66" s="773"/>
      <c r="AA66" s="773"/>
    </row>
    <row r="67" spans="1:109" s="26" customFormat="1" ht="30" customHeight="1" thickBot="1" x14ac:dyDescent="0.3">
      <c r="A67" s="724"/>
      <c r="B67" s="230"/>
      <c r="C67" s="241" t="s">
        <v>288</v>
      </c>
      <c r="D67" s="768"/>
      <c r="E67" s="569">
        <f t="shared" ref="E67:P67" si="5">IF(E65&gt;0,E66/E65,"-")</f>
        <v>0.91592128801431127</v>
      </c>
      <c r="F67" s="569">
        <f t="shared" si="5"/>
        <v>0.92513368983957223</v>
      </c>
      <c r="G67" s="569">
        <f t="shared" si="5"/>
        <v>0.92348754448398573</v>
      </c>
      <c r="H67" s="94" t="str">
        <f t="shared" si="5"/>
        <v>-</v>
      </c>
      <c r="I67" s="94" t="str">
        <f t="shared" si="5"/>
        <v>-</v>
      </c>
      <c r="J67" s="94" t="str">
        <f t="shared" si="5"/>
        <v>-</v>
      </c>
      <c r="K67" s="94" t="str">
        <f t="shared" si="5"/>
        <v>-</v>
      </c>
      <c r="L67" s="94" t="str">
        <f t="shared" si="5"/>
        <v>-</v>
      </c>
      <c r="M67" s="94" t="str">
        <f t="shared" si="5"/>
        <v>-</v>
      </c>
      <c r="N67" s="94" t="str">
        <f t="shared" si="5"/>
        <v>-</v>
      </c>
      <c r="O67" s="94" t="str">
        <f t="shared" si="5"/>
        <v>-</v>
      </c>
      <c r="P67" s="94" t="str">
        <f t="shared" si="5"/>
        <v>-</v>
      </c>
      <c r="Q67" s="266">
        <f>AVERAGE(E67:G67)</f>
        <v>0.92151417411262304</v>
      </c>
      <c r="R67" s="266"/>
      <c r="S67" s="268" t="e">
        <f>AVERAGE(H67:J67)</f>
        <v>#DIV/0!</v>
      </c>
      <c r="T67" s="508" t="e" cm="1">
        <f t="array" ref="T67">_xlfn.SWITCH(TRUE, S67&gt;Q67,Arrows!$A$2, S67&lt;Q67, Arrows!$A$4,S67=Q67, Arrows!$A$3,S67="","")</f>
        <v>#DIV/0!</v>
      </c>
      <c r="U67" s="268" t="e">
        <f>AVERAGE(K67:M67)</f>
        <v>#DIV/0!</v>
      </c>
      <c r="V67" s="506" t="e" cm="1">
        <f t="array" ref="V67">_xlfn.SWITCH(TRUE, U67&gt;S67,Arrows!$A$2, U67&lt;S67, Arrows!$A$4,U67=S67, Arrows!$A$3,U67="","")</f>
        <v>#DIV/0!</v>
      </c>
      <c r="W67" s="269" t="e">
        <f>AVERAGE(N67:P67)</f>
        <v>#DIV/0!</v>
      </c>
      <c r="X67" s="505" t="e" cm="1">
        <f t="array" ref="X67">_xlfn.SWITCH(TRUE, W67&gt;U67,Arrows!$A$2, W67&lt;U67, Arrows!$A$4,W67=U67, Arrows!$A$3,W67="","")</f>
        <v>#DIV/0!</v>
      </c>
      <c r="Y67" s="771"/>
      <c r="Z67" s="774"/>
      <c r="AA67" s="774"/>
    </row>
    <row r="68" spans="1:109" s="13" customFormat="1" ht="31.7" customHeight="1" x14ac:dyDescent="0.25">
      <c r="A68" s="724"/>
      <c r="B68" s="230"/>
      <c r="C68" s="34" t="s">
        <v>319</v>
      </c>
      <c r="D68" s="766">
        <v>0.9</v>
      </c>
      <c r="E68" s="52">
        <v>557</v>
      </c>
      <c r="F68" s="52">
        <v>562</v>
      </c>
      <c r="G68" s="582">
        <v>564</v>
      </c>
      <c r="H68" s="52"/>
      <c r="I68" s="52"/>
      <c r="J68" s="52"/>
      <c r="K68" s="52"/>
      <c r="L68" s="52"/>
      <c r="M68" s="52"/>
      <c r="N68" s="52"/>
      <c r="O68" s="52"/>
      <c r="P68" s="52"/>
      <c r="Q68" s="738"/>
      <c r="R68" s="739"/>
      <c r="S68" s="739"/>
      <c r="T68" s="739"/>
      <c r="U68" s="739"/>
      <c r="V68" s="739"/>
      <c r="W68" s="739"/>
      <c r="X68" s="740"/>
      <c r="Y68" s="769"/>
      <c r="Z68" s="772" t="s">
        <v>307</v>
      </c>
      <c r="AA68" s="772" t="s">
        <v>307</v>
      </c>
    </row>
    <row r="69" spans="1:109" ht="33.6" customHeight="1" thickBot="1" x14ac:dyDescent="0.3">
      <c r="A69" s="724"/>
      <c r="B69" s="230"/>
      <c r="C69" s="35" t="s">
        <v>320</v>
      </c>
      <c r="D69" s="767"/>
      <c r="E69" s="53">
        <v>547</v>
      </c>
      <c r="F69" s="53">
        <v>549</v>
      </c>
      <c r="G69" s="583">
        <v>553</v>
      </c>
      <c r="H69" s="53"/>
      <c r="I69" s="53"/>
      <c r="J69" s="53"/>
      <c r="K69" s="53"/>
      <c r="L69" s="53"/>
      <c r="M69" s="53"/>
      <c r="N69" s="53"/>
      <c r="O69" s="53"/>
      <c r="P69" s="53"/>
      <c r="Q69" s="744"/>
      <c r="R69" s="745"/>
      <c r="S69" s="745"/>
      <c r="T69" s="745"/>
      <c r="U69" s="745"/>
      <c r="V69" s="745"/>
      <c r="W69" s="745"/>
      <c r="X69" s="746"/>
      <c r="Y69" s="770"/>
      <c r="Z69" s="773"/>
      <c r="AA69" s="773"/>
    </row>
    <row r="70" spans="1:109" ht="37.700000000000003" customHeight="1" thickBot="1" x14ac:dyDescent="0.3">
      <c r="A70" s="724"/>
      <c r="B70" s="230"/>
      <c r="C70" s="241" t="s">
        <v>288</v>
      </c>
      <c r="D70" s="768"/>
      <c r="E70" s="569">
        <f t="shared" ref="E70:P70" si="6">IF(E68&gt;0,E69/E68,"-")</f>
        <v>0.98204667863554762</v>
      </c>
      <c r="F70" s="569">
        <f t="shared" si="6"/>
        <v>0.97686832740213525</v>
      </c>
      <c r="G70" s="569">
        <f t="shared" si="6"/>
        <v>0.98049645390070927</v>
      </c>
      <c r="H70" s="94" t="str">
        <f t="shared" si="6"/>
        <v>-</v>
      </c>
      <c r="I70" s="94" t="str">
        <f t="shared" si="6"/>
        <v>-</v>
      </c>
      <c r="J70" s="94" t="str">
        <f t="shared" si="6"/>
        <v>-</v>
      </c>
      <c r="K70" s="94" t="str">
        <f t="shared" si="6"/>
        <v>-</v>
      </c>
      <c r="L70" s="94" t="str">
        <f t="shared" si="6"/>
        <v>-</v>
      </c>
      <c r="M70" s="94" t="str">
        <f t="shared" si="6"/>
        <v>-</v>
      </c>
      <c r="N70" s="94" t="str">
        <f t="shared" si="6"/>
        <v>-</v>
      </c>
      <c r="O70" s="94" t="str">
        <f t="shared" si="6"/>
        <v>-</v>
      </c>
      <c r="P70" s="94" t="str">
        <f t="shared" si="6"/>
        <v>-</v>
      </c>
      <c r="Q70" s="266">
        <f>AVERAGE(E70:G70)</f>
        <v>0.97980381997946397</v>
      </c>
      <c r="R70" s="266"/>
      <c r="S70" s="268" t="e">
        <f>AVERAGE(H70:J70)</f>
        <v>#DIV/0!</v>
      </c>
      <c r="T70" s="508" t="e" cm="1">
        <f t="array" ref="T70">_xlfn.SWITCH(TRUE, S70&gt;Q70,Arrows!$A$2, S70&lt;Q70, Arrows!$A$4,S70=Q70, Arrows!$A$3,S70="","")</f>
        <v>#DIV/0!</v>
      </c>
      <c r="U70" s="268" t="e">
        <f>AVERAGE(K70:M70)</f>
        <v>#DIV/0!</v>
      </c>
      <c r="V70" s="506" t="e" cm="1">
        <f t="array" ref="V70">_xlfn.SWITCH(TRUE, U70&gt;S70,Arrows!$A$2, U70&lt;S70, Arrows!$A$4,U70=S70, Arrows!$A$3,U70="","")</f>
        <v>#DIV/0!</v>
      </c>
      <c r="W70" s="269" t="e">
        <f>AVERAGE(N70:P70)</f>
        <v>#DIV/0!</v>
      </c>
      <c r="X70" s="505" t="e" cm="1">
        <f t="array" ref="X70">_xlfn.SWITCH(TRUE, W70&gt;U70,Arrows!$A$2, W70&lt;U70, Arrows!$A$4,W70=U70, Arrows!$A$3,W70="","")</f>
        <v>#DIV/0!</v>
      </c>
      <c r="Y70" s="771"/>
      <c r="Z70" s="774"/>
      <c r="AA70" s="774"/>
    </row>
    <row r="71" spans="1:109" ht="73.5" customHeight="1" thickBot="1" x14ac:dyDescent="0.3">
      <c r="A71" s="96" t="s">
        <v>297</v>
      </c>
      <c r="B71" s="84"/>
      <c r="C71" s="85" t="s">
        <v>321</v>
      </c>
      <c r="D71" s="86">
        <v>0.95</v>
      </c>
      <c r="E71" s="751"/>
      <c r="F71" s="752"/>
      <c r="G71" s="753"/>
      <c r="H71" s="754" t="s">
        <v>322</v>
      </c>
      <c r="I71" s="755"/>
      <c r="J71" s="756"/>
      <c r="K71" s="757"/>
      <c r="L71" s="758"/>
      <c r="M71" s="759"/>
      <c r="N71" s="760" t="s">
        <v>323</v>
      </c>
      <c r="O71" s="761"/>
      <c r="P71" s="762"/>
      <c r="Q71" s="87"/>
      <c r="R71" s="87"/>
      <c r="S71" s="75" t="s">
        <v>324</v>
      </c>
      <c r="T71" s="75"/>
      <c r="U71" s="87"/>
      <c r="V71" s="87"/>
      <c r="W71" s="75" t="s">
        <v>324</v>
      </c>
      <c r="X71" s="75"/>
      <c r="Y71" s="88"/>
      <c r="Z71" s="242" t="s">
        <v>325</v>
      </c>
      <c r="AA71" s="242" t="s">
        <v>325</v>
      </c>
    </row>
    <row r="72" spans="1:109" s="345" customFormat="1" ht="46.7" customHeight="1" thickBot="1" x14ac:dyDescent="0.3">
      <c r="A72" s="359"/>
      <c r="B72" s="355"/>
      <c r="C72" s="747" t="s">
        <v>326</v>
      </c>
      <c r="D72" s="748"/>
      <c r="E72" s="748"/>
      <c r="F72" s="748"/>
      <c r="G72" s="748"/>
      <c r="H72" s="748"/>
      <c r="I72" s="748"/>
      <c r="J72" s="748"/>
      <c r="K72" s="748"/>
      <c r="L72" s="748"/>
      <c r="M72" s="748"/>
      <c r="N72" s="748"/>
      <c r="O72" s="748"/>
      <c r="P72" s="748"/>
      <c r="Q72" s="748"/>
      <c r="R72" s="748"/>
      <c r="S72" s="748"/>
      <c r="T72" s="748"/>
      <c r="U72" s="748"/>
      <c r="V72" s="748"/>
      <c r="W72" s="748"/>
      <c r="X72" s="748"/>
      <c r="Y72" s="748"/>
      <c r="Z72" s="748"/>
      <c r="AA72" s="750"/>
    </row>
    <row r="73" spans="1:109" s="345" customFormat="1" ht="117" customHeight="1" thickBot="1" x14ac:dyDescent="0.3">
      <c r="A73" s="354" t="s">
        <v>297</v>
      </c>
      <c r="B73" s="355" t="s">
        <v>327</v>
      </c>
      <c r="C73" s="356" t="s">
        <v>328</v>
      </c>
      <c r="D73" s="357" t="s">
        <v>329</v>
      </c>
      <c r="E73" s="763" t="s">
        <v>330</v>
      </c>
      <c r="F73" s="764"/>
      <c r="G73" s="765"/>
      <c r="H73" s="763" t="s">
        <v>331</v>
      </c>
      <c r="I73" s="764"/>
      <c r="J73" s="765"/>
      <c r="K73" s="763" t="s">
        <v>332</v>
      </c>
      <c r="L73" s="764"/>
      <c r="M73" s="765"/>
      <c r="N73" s="763" t="s">
        <v>333</v>
      </c>
      <c r="O73" s="764"/>
      <c r="P73" s="765"/>
      <c r="Q73" s="775"/>
      <c r="R73" s="776"/>
      <c r="S73" s="776"/>
      <c r="T73" s="776"/>
      <c r="U73" s="776"/>
      <c r="V73" s="776"/>
      <c r="W73" s="776"/>
      <c r="X73" s="412"/>
      <c r="Y73" s="358"/>
      <c r="Z73" s="366" t="s">
        <v>334</v>
      </c>
      <c r="AA73" s="366" t="s">
        <v>334</v>
      </c>
    </row>
    <row r="74" spans="1:109" s="361" customFormat="1" ht="45" customHeight="1" thickBot="1" x14ac:dyDescent="0.25">
      <c r="A74" s="359"/>
      <c r="B74" s="355"/>
      <c r="C74" s="747" t="s">
        <v>335</v>
      </c>
      <c r="D74" s="748"/>
      <c r="E74" s="749"/>
      <c r="F74" s="749"/>
      <c r="G74" s="749"/>
      <c r="H74" s="749"/>
      <c r="I74" s="749"/>
      <c r="J74" s="749"/>
      <c r="K74" s="749"/>
      <c r="L74" s="749"/>
      <c r="M74" s="749"/>
      <c r="N74" s="749"/>
      <c r="O74" s="749"/>
      <c r="P74" s="749"/>
      <c r="Q74" s="749"/>
      <c r="R74" s="749"/>
      <c r="S74" s="749"/>
      <c r="T74" s="749"/>
      <c r="U74" s="749"/>
      <c r="V74" s="749"/>
      <c r="W74" s="749"/>
      <c r="X74" s="749"/>
      <c r="Y74" s="749"/>
      <c r="Z74" s="749"/>
      <c r="AA74" s="750"/>
      <c r="AB74" s="360"/>
      <c r="AC74" s="360"/>
      <c r="AD74" s="360"/>
      <c r="AE74" s="360"/>
      <c r="AF74" s="360"/>
      <c r="AG74" s="360"/>
      <c r="AH74" s="360"/>
      <c r="AI74" s="360"/>
      <c r="AJ74" s="360"/>
      <c r="AK74" s="360"/>
      <c r="AL74" s="360"/>
      <c r="AM74" s="360"/>
      <c r="AN74" s="360"/>
      <c r="AO74" s="360"/>
      <c r="AP74" s="360"/>
      <c r="AQ74" s="360"/>
      <c r="AR74" s="360"/>
      <c r="AS74" s="360"/>
      <c r="AT74" s="360"/>
      <c r="AU74" s="360"/>
      <c r="AV74" s="360"/>
      <c r="AW74" s="360"/>
      <c r="AX74" s="360"/>
      <c r="AY74" s="360"/>
      <c r="AZ74" s="360"/>
      <c r="BA74" s="360"/>
      <c r="BB74" s="360"/>
      <c r="BC74" s="360"/>
      <c r="BD74" s="360"/>
      <c r="BE74" s="360"/>
      <c r="BF74" s="360"/>
      <c r="BG74" s="360"/>
      <c r="BH74" s="360"/>
      <c r="BI74" s="360"/>
      <c r="BJ74" s="360"/>
      <c r="BK74" s="360"/>
      <c r="BL74" s="360"/>
      <c r="BM74" s="360"/>
      <c r="BN74" s="360"/>
      <c r="BO74" s="360"/>
      <c r="BP74" s="360"/>
      <c r="BQ74" s="360"/>
      <c r="BR74" s="360"/>
      <c r="BS74" s="360"/>
      <c r="BT74" s="360"/>
      <c r="BU74" s="360"/>
      <c r="BV74" s="360"/>
      <c r="BW74" s="360"/>
      <c r="BX74" s="360"/>
      <c r="BY74" s="360"/>
      <c r="BZ74" s="360"/>
      <c r="CA74" s="360"/>
      <c r="CB74" s="360"/>
      <c r="CC74" s="360"/>
      <c r="CD74" s="360"/>
      <c r="CE74" s="360"/>
      <c r="CF74" s="360"/>
      <c r="CG74" s="360"/>
      <c r="CH74" s="360"/>
      <c r="CI74" s="360"/>
      <c r="CJ74" s="360"/>
      <c r="CK74" s="360"/>
      <c r="CL74" s="360"/>
      <c r="CM74" s="360"/>
      <c r="CN74" s="360"/>
      <c r="CO74" s="360"/>
      <c r="CP74" s="360"/>
      <c r="CQ74" s="360"/>
      <c r="CR74" s="360"/>
      <c r="CS74" s="360"/>
      <c r="CT74" s="360"/>
      <c r="CU74" s="360"/>
      <c r="CV74" s="360"/>
      <c r="CW74" s="360"/>
      <c r="CX74" s="360"/>
      <c r="CY74" s="360"/>
      <c r="CZ74" s="360"/>
      <c r="DA74" s="360"/>
      <c r="DB74" s="360"/>
      <c r="DC74" s="360"/>
      <c r="DD74" s="360"/>
      <c r="DE74" s="360"/>
    </row>
    <row r="75" spans="1:109" s="361" customFormat="1" ht="78" customHeight="1" thickBot="1" x14ac:dyDescent="0.3">
      <c r="A75" s="354" t="s">
        <v>336</v>
      </c>
      <c r="B75" s="362"/>
      <c r="C75" s="363" t="s">
        <v>337</v>
      </c>
      <c r="D75" s="364">
        <v>1</v>
      </c>
      <c r="E75" s="689" t="s">
        <v>338</v>
      </c>
      <c r="F75" s="690"/>
      <c r="G75" s="691"/>
      <c r="H75" s="689" t="s">
        <v>339</v>
      </c>
      <c r="I75" s="692"/>
      <c r="J75" s="693"/>
      <c r="K75" s="689" t="s">
        <v>340</v>
      </c>
      <c r="L75" s="692"/>
      <c r="M75" s="693"/>
      <c r="N75" s="689" t="s">
        <v>341</v>
      </c>
      <c r="O75" s="692"/>
      <c r="P75" s="693"/>
      <c r="Q75" s="689" t="s">
        <v>342</v>
      </c>
      <c r="R75" s="690"/>
      <c r="S75" s="693"/>
      <c r="T75" s="413"/>
      <c r="U75" s="689" t="s">
        <v>343</v>
      </c>
      <c r="V75" s="690"/>
      <c r="W75" s="693"/>
      <c r="X75" s="428"/>
      <c r="Y75" s="365"/>
      <c r="Z75" s="366" t="s">
        <v>344</v>
      </c>
      <c r="AA75" s="366" t="s">
        <v>344</v>
      </c>
      <c r="AB75" s="360"/>
      <c r="AC75" s="360"/>
      <c r="AD75" s="360"/>
      <c r="AE75" s="360"/>
      <c r="AF75" s="360"/>
      <c r="AG75" s="360"/>
      <c r="AH75" s="360"/>
      <c r="AI75" s="360"/>
      <c r="AJ75" s="360"/>
      <c r="AK75" s="360"/>
      <c r="AL75" s="360"/>
      <c r="AM75" s="360"/>
      <c r="AN75" s="360"/>
      <c r="AO75" s="360"/>
      <c r="AP75" s="360"/>
      <c r="AQ75" s="360"/>
      <c r="AR75" s="360"/>
      <c r="AS75" s="360"/>
      <c r="AT75" s="360"/>
      <c r="AU75" s="360"/>
      <c r="AV75" s="360"/>
      <c r="AW75" s="360"/>
      <c r="AX75" s="360"/>
      <c r="AY75" s="360"/>
      <c r="AZ75" s="360"/>
      <c r="BA75" s="360"/>
      <c r="BB75" s="360"/>
      <c r="BC75" s="360"/>
      <c r="BD75" s="360"/>
      <c r="BE75" s="360"/>
      <c r="BF75" s="360"/>
      <c r="BG75" s="360"/>
      <c r="BH75" s="360"/>
      <c r="BI75" s="360"/>
      <c r="BJ75" s="360"/>
      <c r="BK75" s="360"/>
      <c r="BL75" s="360"/>
      <c r="BM75" s="360"/>
      <c r="BN75" s="360"/>
      <c r="BO75" s="360"/>
      <c r="BP75" s="360"/>
      <c r="BQ75" s="360"/>
      <c r="BR75" s="360"/>
      <c r="BS75" s="360"/>
      <c r="BT75" s="360"/>
      <c r="BU75" s="360"/>
      <c r="BV75" s="360"/>
      <c r="BW75" s="360"/>
      <c r="BX75" s="360"/>
      <c r="BY75" s="360"/>
      <c r="BZ75" s="360"/>
      <c r="CA75" s="360"/>
      <c r="CB75" s="360"/>
      <c r="CC75" s="360"/>
      <c r="CD75" s="360"/>
      <c r="CE75" s="360"/>
      <c r="CF75" s="360"/>
      <c r="CG75" s="360"/>
      <c r="CH75" s="360"/>
      <c r="CI75" s="360"/>
      <c r="CJ75" s="360"/>
      <c r="CK75" s="360"/>
      <c r="CL75" s="360"/>
      <c r="CM75" s="360"/>
      <c r="CN75" s="360"/>
      <c r="CO75" s="360"/>
      <c r="CP75" s="360"/>
      <c r="CQ75" s="360"/>
      <c r="CR75" s="360"/>
      <c r="CS75" s="360"/>
      <c r="CT75" s="360"/>
      <c r="CU75" s="360"/>
      <c r="CV75" s="360"/>
      <c r="CW75" s="360"/>
      <c r="CX75" s="360"/>
      <c r="CY75" s="360"/>
      <c r="CZ75" s="360"/>
      <c r="DA75" s="360"/>
      <c r="DB75" s="360"/>
      <c r="DC75" s="360"/>
      <c r="DD75" s="360"/>
      <c r="DE75" s="360"/>
    </row>
    <row r="76" spans="1:109" s="361" customFormat="1" ht="33" customHeight="1" thickBot="1" x14ac:dyDescent="0.3">
      <c r="A76" s="664" t="s">
        <v>297</v>
      </c>
      <c r="B76" s="694"/>
      <c r="C76" s="697" t="s">
        <v>345</v>
      </c>
      <c r="D76" s="698"/>
      <c r="E76" s="698"/>
      <c r="F76" s="698"/>
      <c r="G76" s="698"/>
      <c r="H76" s="698"/>
      <c r="I76" s="698"/>
      <c r="J76" s="698"/>
      <c r="K76" s="698"/>
      <c r="L76" s="698"/>
      <c r="M76" s="698"/>
      <c r="N76" s="698"/>
      <c r="O76" s="698"/>
      <c r="P76" s="698"/>
      <c r="Q76" s="698"/>
      <c r="R76" s="698"/>
      <c r="S76" s="698"/>
      <c r="T76" s="698"/>
      <c r="U76" s="698"/>
      <c r="V76" s="698"/>
      <c r="W76" s="698"/>
      <c r="X76" s="698"/>
      <c r="Y76" s="698"/>
      <c r="Z76" s="698"/>
      <c r="AA76" s="699"/>
      <c r="AB76" s="360"/>
      <c r="AC76" s="360"/>
      <c r="AD76" s="360"/>
      <c r="AE76" s="360"/>
      <c r="AF76" s="360"/>
      <c r="AG76" s="360"/>
      <c r="AH76" s="360"/>
      <c r="AI76" s="360"/>
      <c r="AJ76" s="360"/>
      <c r="AK76" s="360"/>
      <c r="AL76" s="360"/>
      <c r="AM76" s="360"/>
      <c r="AN76" s="360"/>
      <c r="AO76" s="360"/>
      <c r="AP76" s="360"/>
      <c r="AQ76" s="360"/>
      <c r="AR76" s="360"/>
      <c r="AS76" s="360"/>
      <c r="AT76" s="360"/>
      <c r="AU76" s="360"/>
      <c r="AV76" s="360"/>
      <c r="AW76" s="360"/>
      <c r="AX76" s="360"/>
      <c r="AY76" s="360"/>
      <c r="AZ76" s="360"/>
      <c r="BA76" s="360"/>
      <c r="BB76" s="360"/>
      <c r="BC76" s="360"/>
      <c r="BD76" s="360"/>
      <c r="BE76" s="360"/>
      <c r="BF76" s="360"/>
      <c r="BG76" s="360"/>
      <c r="BH76" s="360"/>
      <c r="BI76" s="360"/>
      <c r="BJ76" s="360"/>
      <c r="BK76" s="360"/>
      <c r="BL76" s="360"/>
      <c r="BM76" s="360"/>
      <c r="BN76" s="360"/>
      <c r="BO76" s="360"/>
      <c r="BP76" s="360"/>
      <c r="BQ76" s="360"/>
      <c r="BR76" s="360"/>
      <c r="BS76" s="360"/>
      <c r="BT76" s="360"/>
      <c r="BU76" s="360"/>
      <c r="BV76" s="360"/>
      <c r="BW76" s="360"/>
      <c r="BX76" s="360"/>
      <c r="BY76" s="360"/>
      <c r="BZ76" s="360"/>
      <c r="CA76" s="360"/>
      <c r="CB76" s="360"/>
      <c r="CC76" s="360"/>
      <c r="CD76" s="360"/>
      <c r="CE76" s="360"/>
      <c r="CF76" s="360"/>
      <c r="CG76" s="360"/>
      <c r="CH76" s="360"/>
      <c r="CI76" s="360"/>
      <c r="CJ76" s="360"/>
      <c r="CK76" s="360"/>
      <c r="CL76" s="360"/>
      <c r="CM76" s="360"/>
      <c r="CN76" s="360"/>
      <c r="CO76" s="360"/>
      <c r="CP76" s="360"/>
      <c r="CQ76" s="360"/>
      <c r="CR76" s="360"/>
      <c r="CS76" s="360"/>
      <c r="CT76" s="360"/>
      <c r="CU76" s="360"/>
      <c r="CV76" s="360"/>
      <c r="CW76" s="360"/>
      <c r="CX76" s="360"/>
      <c r="CY76" s="360"/>
      <c r="CZ76" s="360"/>
      <c r="DA76" s="360"/>
      <c r="DB76" s="360"/>
      <c r="DC76" s="360"/>
      <c r="DD76" s="360"/>
      <c r="DE76" s="360"/>
    </row>
    <row r="77" spans="1:109" s="361" customFormat="1" ht="41.25" customHeight="1" x14ac:dyDescent="0.25">
      <c r="A77" s="665"/>
      <c r="B77" s="695"/>
      <c r="C77" s="367" t="s">
        <v>345</v>
      </c>
      <c r="D77" s="700"/>
      <c r="E77" s="688" t="s">
        <v>346</v>
      </c>
      <c r="F77" s="688"/>
      <c r="G77" s="688"/>
      <c r="H77" s="688"/>
      <c r="I77" s="688"/>
      <c r="J77" s="688"/>
      <c r="K77" s="688"/>
      <c r="L77" s="688"/>
      <c r="M77" s="688"/>
      <c r="N77" s="688"/>
      <c r="O77" s="688"/>
      <c r="P77" s="688"/>
      <c r="Q77" s="605" t="s">
        <v>555</v>
      </c>
      <c r="R77" s="419"/>
      <c r="S77" s="14"/>
      <c r="T77" s="14"/>
      <c r="U77" s="14"/>
      <c r="V77" s="15"/>
      <c r="W77" s="15"/>
      <c r="X77" s="429"/>
      <c r="Y77" s="368"/>
      <c r="Z77" s="702" t="s">
        <v>347</v>
      </c>
      <c r="AA77" s="702" t="s">
        <v>347</v>
      </c>
      <c r="AB77" s="360"/>
      <c r="AC77" s="360"/>
      <c r="AD77" s="360"/>
      <c r="AE77" s="360"/>
      <c r="AF77" s="360"/>
      <c r="AG77" s="360"/>
      <c r="AH77" s="360"/>
      <c r="AI77" s="360"/>
      <c r="AJ77" s="360"/>
      <c r="AK77" s="360"/>
      <c r="AL77" s="360"/>
      <c r="AM77" s="360"/>
      <c r="AN77" s="360"/>
      <c r="AO77" s="360"/>
      <c r="AP77" s="360"/>
      <c r="AQ77" s="360"/>
      <c r="AR77" s="360"/>
      <c r="AS77" s="360"/>
      <c r="AT77" s="360"/>
      <c r="AU77" s="360"/>
      <c r="AV77" s="360"/>
      <c r="AW77" s="360"/>
      <c r="AX77" s="360"/>
      <c r="AY77" s="360"/>
      <c r="AZ77" s="360"/>
      <c r="BA77" s="360"/>
      <c r="BB77" s="360"/>
      <c r="BC77" s="360"/>
      <c r="BD77" s="360"/>
      <c r="BE77" s="360"/>
      <c r="BF77" s="360"/>
      <c r="BG77" s="360"/>
      <c r="BH77" s="360"/>
      <c r="BI77" s="360"/>
      <c r="BJ77" s="360"/>
      <c r="BK77" s="360"/>
      <c r="BL77" s="360"/>
      <c r="BM77" s="360"/>
      <c r="BN77" s="360"/>
      <c r="BO77" s="360"/>
      <c r="BP77" s="360"/>
      <c r="BQ77" s="360"/>
      <c r="BR77" s="360"/>
      <c r="BS77" s="360"/>
      <c r="BT77" s="360"/>
      <c r="BU77" s="360"/>
      <c r="BV77" s="360"/>
      <c r="BW77" s="360"/>
      <c r="BX77" s="360"/>
      <c r="BY77" s="360"/>
      <c r="BZ77" s="360"/>
      <c r="CA77" s="360"/>
      <c r="CB77" s="360"/>
      <c r="CC77" s="360"/>
      <c r="CD77" s="360"/>
      <c r="CE77" s="360"/>
      <c r="CF77" s="360"/>
      <c r="CG77" s="360"/>
      <c r="CH77" s="360"/>
      <c r="CI77" s="360"/>
      <c r="CJ77" s="360"/>
      <c r="CK77" s="360"/>
      <c r="CL77" s="360"/>
      <c r="CM77" s="360"/>
      <c r="CN77" s="360"/>
      <c r="CO77" s="360"/>
      <c r="CP77" s="360"/>
      <c r="CQ77" s="360"/>
      <c r="CR77" s="360"/>
      <c r="CS77" s="360"/>
      <c r="CT77" s="360"/>
      <c r="CU77" s="360"/>
      <c r="CV77" s="360"/>
      <c r="CW77" s="360"/>
      <c r="CX77" s="360"/>
      <c r="CY77" s="360"/>
      <c r="CZ77" s="360"/>
      <c r="DA77" s="360"/>
      <c r="DB77" s="360"/>
      <c r="DC77" s="360"/>
      <c r="DD77" s="360"/>
      <c r="DE77" s="360"/>
    </row>
    <row r="78" spans="1:109" s="361" customFormat="1" ht="37.5" customHeight="1" thickBot="1" x14ac:dyDescent="0.3">
      <c r="A78" s="683"/>
      <c r="B78" s="696"/>
      <c r="C78" s="369" t="s">
        <v>348</v>
      </c>
      <c r="D78" s="701"/>
      <c r="E78" s="710" t="s">
        <v>349</v>
      </c>
      <c r="F78" s="710"/>
      <c r="G78" s="710"/>
      <c r="H78" s="710"/>
      <c r="I78" s="710"/>
      <c r="J78" s="710"/>
      <c r="K78" s="710"/>
      <c r="L78" s="710"/>
      <c r="M78" s="710"/>
      <c r="N78" s="710"/>
      <c r="O78" s="710"/>
      <c r="P78" s="710"/>
      <c r="Q78" s="606" t="s">
        <v>555</v>
      </c>
      <c r="R78" s="420"/>
      <c r="S78" s="76"/>
      <c r="T78" s="76"/>
      <c r="U78" s="76"/>
      <c r="V78" s="77"/>
      <c r="W78" s="77"/>
      <c r="X78" s="430"/>
      <c r="Y78" s="370"/>
      <c r="Z78" s="703"/>
      <c r="AA78" s="703"/>
      <c r="AB78" s="360"/>
      <c r="AC78" s="360"/>
      <c r="AD78" s="360"/>
      <c r="AE78" s="360"/>
      <c r="AF78" s="360"/>
      <c r="AG78" s="360"/>
      <c r="AH78" s="360"/>
      <c r="AI78" s="360"/>
      <c r="AJ78" s="360"/>
      <c r="AK78" s="360"/>
      <c r="AL78" s="360"/>
      <c r="AM78" s="360"/>
      <c r="AN78" s="360"/>
      <c r="AO78" s="360"/>
      <c r="AP78" s="360"/>
      <c r="AQ78" s="360"/>
      <c r="AR78" s="360"/>
      <c r="AS78" s="360"/>
      <c r="AT78" s="360"/>
      <c r="AU78" s="360"/>
      <c r="AV78" s="360"/>
      <c r="AW78" s="360"/>
      <c r="AX78" s="360"/>
      <c r="AY78" s="360"/>
      <c r="AZ78" s="360"/>
      <c r="BA78" s="360"/>
      <c r="BB78" s="360"/>
      <c r="BC78" s="360"/>
      <c r="BD78" s="360"/>
      <c r="BE78" s="360"/>
      <c r="BF78" s="360"/>
      <c r="BG78" s="360"/>
      <c r="BH78" s="360"/>
      <c r="BI78" s="360"/>
      <c r="BJ78" s="360"/>
      <c r="BK78" s="360"/>
      <c r="BL78" s="360"/>
      <c r="BM78" s="360"/>
      <c r="BN78" s="360"/>
      <c r="BO78" s="360"/>
      <c r="BP78" s="360"/>
      <c r="BQ78" s="360"/>
      <c r="BR78" s="360"/>
      <c r="BS78" s="360"/>
      <c r="BT78" s="360"/>
      <c r="BU78" s="360"/>
      <c r="BV78" s="360"/>
      <c r="BW78" s="360"/>
      <c r="BX78" s="360"/>
      <c r="BY78" s="360"/>
      <c r="BZ78" s="360"/>
      <c r="CA78" s="360"/>
      <c r="CB78" s="360"/>
      <c r="CC78" s="360"/>
      <c r="CD78" s="360"/>
      <c r="CE78" s="360"/>
      <c r="CF78" s="360"/>
      <c r="CG78" s="360"/>
      <c r="CH78" s="360"/>
      <c r="CI78" s="360"/>
      <c r="CJ78" s="360"/>
      <c r="CK78" s="360"/>
      <c r="CL78" s="360"/>
      <c r="CM78" s="360"/>
      <c r="CN78" s="360"/>
      <c r="CO78" s="360"/>
      <c r="CP78" s="360"/>
      <c r="CQ78" s="360"/>
      <c r="CR78" s="360"/>
      <c r="CS78" s="360"/>
      <c r="CT78" s="360"/>
      <c r="CU78" s="360"/>
      <c r="CV78" s="360"/>
      <c r="CW78" s="360"/>
      <c r="CX78" s="360"/>
      <c r="CY78" s="360"/>
      <c r="CZ78" s="360"/>
      <c r="DA78" s="360"/>
      <c r="DB78" s="360"/>
      <c r="DC78" s="360"/>
      <c r="DD78" s="360"/>
      <c r="DE78" s="360"/>
    </row>
    <row r="79" spans="1:109" s="372" customFormat="1" ht="34.35" customHeight="1" thickBot="1" x14ac:dyDescent="0.3">
      <c r="A79" s="664" t="s">
        <v>297</v>
      </c>
      <c r="B79" s="371"/>
      <c r="C79" s="697" t="s">
        <v>350</v>
      </c>
      <c r="D79" s="698"/>
      <c r="E79" s="711"/>
      <c r="F79" s="711"/>
      <c r="G79" s="711"/>
      <c r="H79" s="711"/>
      <c r="I79" s="711"/>
      <c r="J79" s="711"/>
      <c r="K79" s="711"/>
      <c r="L79" s="711"/>
      <c r="M79" s="711"/>
      <c r="N79" s="711"/>
      <c r="O79" s="711"/>
      <c r="P79" s="711"/>
      <c r="Q79" s="698"/>
      <c r="R79" s="698"/>
      <c r="S79" s="698"/>
      <c r="T79" s="698"/>
      <c r="U79" s="698"/>
      <c r="V79" s="698"/>
      <c r="W79" s="698"/>
      <c r="X79" s="698"/>
      <c r="Y79" s="698"/>
      <c r="Z79" s="698"/>
      <c r="AA79" s="699"/>
    </row>
    <row r="80" spans="1:109" s="345" customFormat="1" ht="56.45" customHeight="1" thickBot="1" x14ac:dyDescent="0.3">
      <c r="A80" s="665"/>
      <c r="B80" s="373"/>
      <c r="C80" s="374" t="s">
        <v>351</v>
      </c>
      <c r="D80" s="375"/>
      <c r="E80" s="712" t="s">
        <v>352</v>
      </c>
      <c r="F80" s="713"/>
      <c r="G80" s="713"/>
      <c r="H80" s="713"/>
      <c r="I80" s="713"/>
      <c r="J80" s="713"/>
      <c r="K80" s="713"/>
      <c r="L80" s="713"/>
      <c r="M80" s="713"/>
      <c r="N80" s="713"/>
      <c r="O80" s="713"/>
      <c r="P80" s="714"/>
      <c r="Q80" s="376"/>
      <c r="R80" s="421"/>
      <c r="S80" s="78" t="s">
        <v>232</v>
      </c>
      <c r="T80" s="78"/>
      <c r="U80" s="377"/>
      <c r="V80" s="426"/>
      <c r="W80" s="79" t="s">
        <v>234</v>
      </c>
      <c r="X80" s="431"/>
      <c r="Y80" s="378"/>
      <c r="Z80" s="366" t="s">
        <v>353</v>
      </c>
      <c r="AA80" s="366" t="s">
        <v>353</v>
      </c>
    </row>
    <row r="81" spans="1:109" s="345" customFormat="1" ht="32.1" customHeight="1" thickBot="1" x14ac:dyDescent="0.3">
      <c r="A81" s="664" t="s">
        <v>297</v>
      </c>
      <c r="B81" s="684" t="s">
        <v>354</v>
      </c>
      <c r="C81" s="685"/>
      <c r="D81" s="685"/>
      <c r="E81" s="685"/>
      <c r="F81" s="685"/>
      <c r="G81" s="685"/>
      <c r="H81" s="685"/>
      <c r="I81" s="685"/>
      <c r="J81" s="685"/>
      <c r="K81" s="685"/>
      <c r="L81" s="685"/>
      <c r="M81" s="685"/>
      <c r="N81" s="685"/>
      <c r="O81" s="685"/>
      <c r="P81" s="685"/>
      <c r="Q81" s="686"/>
      <c r="R81" s="686"/>
      <c r="S81" s="686"/>
      <c r="T81" s="686"/>
      <c r="U81" s="686"/>
      <c r="V81" s="686"/>
      <c r="W81" s="686"/>
      <c r="X81" s="686"/>
      <c r="Y81" s="685"/>
      <c r="Z81" s="685"/>
      <c r="AA81" s="687"/>
    </row>
    <row r="82" spans="1:109" s="384" customFormat="1" ht="62.45" customHeight="1" thickBot="1" x14ac:dyDescent="0.3">
      <c r="A82" s="683"/>
      <c r="B82" s="379"/>
      <c r="C82" s="380" t="s">
        <v>355</v>
      </c>
      <c r="D82" s="381" t="s">
        <v>239</v>
      </c>
      <c r="E82" s="704" t="s">
        <v>356</v>
      </c>
      <c r="F82" s="705"/>
      <c r="G82" s="705"/>
      <c r="H82" s="705"/>
      <c r="I82" s="705"/>
      <c r="J82" s="705"/>
      <c r="K82" s="705"/>
      <c r="L82" s="705"/>
      <c r="M82" s="705"/>
      <c r="N82" s="705"/>
      <c r="O82" s="705"/>
      <c r="P82" s="706"/>
      <c r="Q82" s="72" t="s">
        <v>357</v>
      </c>
      <c r="R82" s="72"/>
      <c r="S82" s="72" t="s">
        <v>358</v>
      </c>
      <c r="T82" s="72"/>
      <c r="U82" s="72" t="s">
        <v>359</v>
      </c>
      <c r="V82" s="72"/>
      <c r="W82" s="72" t="s">
        <v>360</v>
      </c>
      <c r="X82" s="414"/>
      <c r="Y82" s="382"/>
      <c r="Z82" s="366" t="s">
        <v>356</v>
      </c>
      <c r="AA82" s="366" t="s">
        <v>356</v>
      </c>
      <c r="AB82" s="383"/>
      <c r="AC82" s="383"/>
      <c r="AD82" s="383"/>
      <c r="AE82" s="383"/>
      <c r="AF82" s="383"/>
      <c r="AG82" s="383"/>
      <c r="AH82" s="383"/>
      <c r="AI82" s="383"/>
      <c r="AJ82" s="383"/>
      <c r="AK82" s="383"/>
      <c r="AL82" s="383"/>
      <c r="AM82" s="383"/>
      <c r="AN82" s="383"/>
      <c r="AO82" s="383"/>
      <c r="AP82" s="383"/>
      <c r="AQ82" s="383"/>
      <c r="AR82" s="383"/>
      <c r="AS82" s="383"/>
      <c r="AT82" s="383"/>
      <c r="AU82" s="383"/>
      <c r="AV82" s="383"/>
      <c r="AW82" s="383"/>
      <c r="AX82" s="383"/>
      <c r="AY82" s="383"/>
      <c r="AZ82" s="383"/>
      <c r="BA82" s="383"/>
      <c r="BB82" s="383"/>
      <c r="BC82" s="383"/>
      <c r="BD82" s="383"/>
      <c r="BE82" s="383"/>
      <c r="BF82" s="383"/>
      <c r="BG82" s="383"/>
      <c r="BH82" s="383"/>
      <c r="BI82" s="383"/>
      <c r="BJ82" s="383"/>
      <c r="BK82" s="383"/>
      <c r="BL82" s="383"/>
      <c r="BM82" s="383"/>
      <c r="BN82" s="383"/>
      <c r="BO82" s="383"/>
      <c r="BP82" s="383"/>
      <c r="BQ82" s="383"/>
      <c r="BR82" s="383"/>
      <c r="BS82" s="383"/>
      <c r="BT82" s="383"/>
      <c r="BU82" s="383"/>
      <c r="BV82" s="383"/>
      <c r="BW82" s="383"/>
      <c r="BX82" s="383"/>
      <c r="BY82" s="383"/>
      <c r="BZ82" s="383"/>
      <c r="CA82" s="383"/>
      <c r="CB82" s="383"/>
      <c r="CC82" s="383"/>
      <c r="CD82" s="383"/>
      <c r="CE82" s="383"/>
      <c r="CF82" s="383"/>
      <c r="CG82" s="383"/>
      <c r="CH82" s="383"/>
      <c r="CI82" s="383"/>
      <c r="CJ82" s="383"/>
      <c r="CK82" s="383"/>
      <c r="CL82" s="383"/>
      <c r="CM82" s="383"/>
      <c r="CN82" s="383"/>
      <c r="CO82" s="383"/>
      <c r="CP82" s="383"/>
      <c r="CQ82" s="383"/>
      <c r="CR82" s="383"/>
      <c r="CS82" s="383"/>
      <c r="CT82" s="383"/>
      <c r="CU82" s="383"/>
      <c r="CV82" s="383"/>
      <c r="CW82" s="383"/>
      <c r="CX82" s="383"/>
      <c r="CY82" s="383"/>
      <c r="CZ82" s="383"/>
      <c r="DA82" s="383"/>
      <c r="DB82" s="383"/>
      <c r="DC82" s="383"/>
      <c r="DD82" s="383"/>
      <c r="DE82" s="383"/>
    </row>
    <row r="83" spans="1:109" s="384" customFormat="1" ht="24.6" customHeight="1" thickBot="1" x14ac:dyDescent="0.3">
      <c r="A83" s="664" t="s">
        <v>297</v>
      </c>
      <c r="B83" s="684" t="s">
        <v>361</v>
      </c>
      <c r="C83" s="685"/>
      <c r="D83" s="685"/>
      <c r="E83" s="685"/>
      <c r="F83" s="685"/>
      <c r="G83" s="685"/>
      <c r="H83" s="685"/>
      <c r="I83" s="685"/>
      <c r="J83" s="685"/>
      <c r="K83" s="685"/>
      <c r="L83" s="685"/>
      <c r="M83" s="685"/>
      <c r="N83" s="685"/>
      <c r="O83" s="685"/>
      <c r="P83" s="685"/>
      <c r="Q83" s="686"/>
      <c r="R83" s="686"/>
      <c r="S83" s="686"/>
      <c r="T83" s="686"/>
      <c r="U83" s="686"/>
      <c r="V83" s="686"/>
      <c r="W83" s="686"/>
      <c r="X83" s="686"/>
      <c r="Y83" s="685"/>
      <c r="Z83" s="685"/>
      <c r="AA83" s="687"/>
      <c r="AB83" s="383"/>
      <c r="AC83" s="383"/>
      <c r="AD83" s="383"/>
      <c r="AE83" s="383"/>
      <c r="AF83" s="383"/>
      <c r="AG83" s="383"/>
      <c r="AH83" s="383"/>
      <c r="AI83" s="383"/>
      <c r="AJ83" s="383"/>
      <c r="AK83" s="383"/>
      <c r="AL83" s="383"/>
      <c r="AM83" s="383"/>
      <c r="AN83" s="383"/>
      <c r="AO83" s="383"/>
      <c r="AP83" s="383"/>
      <c r="AQ83" s="383"/>
      <c r="AR83" s="383"/>
      <c r="AS83" s="383"/>
      <c r="AT83" s="383"/>
      <c r="AU83" s="383"/>
      <c r="AV83" s="383"/>
      <c r="AW83" s="383"/>
      <c r="AX83" s="383"/>
      <c r="AY83" s="383"/>
      <c r="AZ83" s="383"/>
      <c r="BA83" s="383"/>
      <c r="BB83" s="383"/>
      <c r="BC83" s="383"/>
      <c r="BD83" s="383"/>
      <c r="BE83" s="383"/>
      <c r="BF83" s="383"/>
      <c r="BG83" s="383"/>
      <c r="BH83" s="383"/>
      <c r="BI83" s="383"/>
      <c r="BJ83" s="383"/>
      <c r="BK83" s="383"/>
      <c r="BL83" s="383"/>
      <c r="BM83" s="383"/>
      <c r="BN83" s="383"/>
      <c r="BO83" s="383"/>
      <c r="BP83" s="383"/>
      <c r="BQ83" s="383"/>
      <c r="BR83" s="383"/>
      <c r="BS83" s="383"/>
      <c r="BT83" s="383"/>
      <c r="BU83" s="383"/>
      <c r="BV83" s="383"/>
      <c r="BW83" s="383"/>
      <c r="BX83" s="383"/>
      <c r="BY83" s="383"/>
      <c r="BZ83" s="383"/>
      <c r="CA83" s="383"/>
      <c r="CB83" s="383"/>
      <c r="CC83" s="383"/>
      <c r="CD83" s="383"/>
      <c r="CE83" s="383"/>
      <c r="CF83" s="383"/>
      <c r="CG83" s="383"/>
      <c r="CH83" s="383"/>
      <c r="CI83" s="383"/>
      <c r="CJ83" s="383"/>
      <c r="CK83" s="383"/>
      <c r="CL83" s="383"/>
      <c r="CM83" s="383"/>
      <c r="CN83" s="383"/>
      <c r="CO83" s="383"/>
      <c r="CP83" s="383"/>
      <c r="CQ83" s="383"/>
      <c r="CR83" s="383"/>
      <c r="CS83" s="383"/>
      <c r="CT83" s="383"/>
      <c r="CU83" s="383"/>
      <c r="CV83" s="383"/>
      <c r="CW83" s="383"/>
      <c r="CX83" s="383"/>
      <c r="CY83" s="383"/>
      <c r="CZ83" s="383"/>
      <c r="DA83" s="383"/>
      <c r="DB83" s="383"/>
      <c r="DC83" s="383"/>
      <c r="DD83" s="383"/>
      <c r="DE83" s="383"/>
    </row>
    <row r="84" spans="1:109" s="384" customFormat="1" ht="65.099999999999994" customHeight="1" thickBot="1" x14ac:dyDescent="0.3">
      <c r="A84" s="683"/>
      <c r="B84" s="379"/>
      <c r="C84" s="380" t="s">
        <v>362</v>
      </c>
      <c r="D84" s="381" t="s">
        <v>239</v>
      </c>
      <c r="E84" s="707" t="s">
        <v>363</v>
      </c>
      <c r="F84" s="708"/>
      <c r="G84" s="708"/>
      <c r="H84" s="708"/>
      <c r="I84" s="708"/>
      <c r="J84" s="708"/>
      <c r="K84" s="708"/>
      <c r="L84" s="708"/>
      <c r="M84" s="708"/>
      <c r="N84" s="708"/>
      <c r="O84" s="708"/>
      <c r="P84" s="709"/>
      <c r="Q84" s="385" t="s">
        <v>357</v>
      </c>
      <c r="R84" s="385"/>
      <c r="S84" s="385" t="s">
        <v>358</v>
      </c>
      <c r="T84" s="385"/>
      <c r="U84" s="385" t="s">
        <v>359</v>
      </c>
      <c r="V84" s="385"/>
      <c r="W84" s="385" t="s">
        <v>360</v>
      </c>
      <c r="X84" s="432"/>
      <c r="Y84" s="386"/>
      <c r="Z84" s="366" t="s">
        <v>363</v>
      </c>
      <c r="AA84" s="366" t="s">
        <v>363</v>
      </c>
      <c r="AB84" s="383"/>
      <c r="AC84" s="383"/>
      <c r="AD84" s="383"/>
      <c r="AE84" s="383"/>
      <c r="AF84" s="383"/>
      <c r="AG84" s="383"/>
      <c r="AH84" s="383"/>
      <c r="AI84" s="383"/>
      <c r="AJ84" s="383"/>
      <c r="AK84" s="383"/>
      <c r="AL84" s="383"/>
      <c r="AM84" s="383"/>
      <c r="AN84" s="383"/>
      <c r="AO84" s="383"/>
      <c r="AP84" s="383"/>
      <c r="AQ84" s="383"/>
      <c r="AR84" s="383"/>
      <c r="AS84" s="383"/>
      <c r="AT84" s="383"/>
      <c r="AU84" s="383"/>
      <c r="AV84" s="383"/>
      <c r="AW84" s="383"/>
      <c r="AX84" s="383"/>
      <c r="AY84" s="383"/>
      <c r="AZ84" s="383"/>
      <c r="BA84" s="383"/>
      <c r="BB84" s="383"/>
      <c r="BC84" s="383"/>
      <c r="BD84" s="383"/>
      <c r="BE84" s="383"/>
      <c r="BF84" s="383"/>
      <c r="BG84" s="383"/>
      <c r="BH84" s="383"/>
      <c r="BI84" s="383"/>
      <c r="BJ84" s="383"/>
      <c r="BK84" s="383"/>
      <c r="BL84" s="383"/>
      <c r="BM84" s="383"/>
      <c r="BN84" s="383"/>
      <c r="BO84" s="383"/>
      <c r="BP84" s="383"/>
      <c r="BQ84" s="383"/>
      <c r="BR84" s="383"/>
      <c r="BS84" s="383"/>
      <c r="BT84" s="383"/>
      <c r="BU84" s="383"/>
      <c r="BV84" s="383"/>
      <c r="BW84" s="383"/>
      <c r="BX84" s="383"/>
      <c r="BY84" s="383"/>
      <c r="BZ84" s="383"/>
      <c r="CA84" s="383"/>
      <c r="CB84" s="383"/>
      <c r="CC84" s="383"/>
      <c r="CD84" s="383"/>
      <c r="CE84" s="383"/>
      <c r="CF84" s="383"/>
      <c r="CG84" s="383"/>
      <c r="CH84" s="383"/>
      <c r="CI84" s="383"/>
      <c r="CJ84" s="383"/>
      <c r="CK84" s="383"/>
      <c r="CL84" s="383"/>
      <c r="CM84" s="383"/>
      <c r="CN84" s="383"/>
      <c r="CO84" s="383"/>
      <c r="CP84" s="383"/>
      <c r="CQ84" s="383"/>
      <c r="CR84" s="383"/>
      <c r="CS84" s="383"/>
      <c r="CT84" s="383"/>
      <c r="CU84" s="383"/>
      <c r="CV84" s="383"/>
      <c r="CW84" s="383"/>
      <c r="CX84" s="383"/>
      <c r="CY84" s="383"/>
      <c r="CZ84" s="383"/>
      <c r="DA84" s="383"/>
      <c r="DB84" s="383"/>
      <c r="DC84" s="383"/>
      <c r="DD84" s="383"/>
      <c r="DE84" s="383"/>
    </row>
    <row r="85" spans="1:109" s="384" customFormat="1" ht="26.45" customHeight="1" thickBot="1" x14ac:dyDescent="0.3">
      <c r="A85" s="664" t="s">
        <v>297</v>
      </c>
      <c r="B85" s="387"/>
      <c r="C85" s="666" t="s">
        <v>364</v>
      </c>
      <c r="D85" s="667"/>
      <c r="E85" s="667"/>
      <c r="F85" s="667"/>
      <c r="G85" s="667"/>
      <c r="H85" s="667"/>
      <c r="I85" s="667"/>
      <c r="J85" s="667"/>
      <c r="K85" s="667"/>
      <c r="L85" s="667"/>
      <c r="M85" s="667"/>
      <c r="N85" s="667"/>
      <c r="O85" s="667"/>
      <c r="P85" s="667"/>
      <c r="Q85" s="667"/>
      <c r="R85" s="667"/>
      <c r="S85" s="667"/>
      <c r="T85" s="667"/>
      <c r="U85" s="667"/>
      <c r="V85" s="667"/>
      <c r="W85" s="667"/>
      <c r="X85" s="667"/>
      <c r="Y85" s="667"/>
      <c r="Z85" s="667"/>
      <c r="AA85" s="668"/>
      <c r="AB85" s="383"/>
      <c r="AC85" s="383"/>
      <c r="AD85" s="383"/>
      <c r="AE85" s="383"/>
      <c r="AF85" s="383"/>
      <c r="AG85" s="383"/>
      <c r="AH85" s="383"/>
      <c r="AI85" s="383"/>
      <c r="AJ85" s="383"/>
      <c r="AK85" s="383"/>
      <c r="AL85" s="383"/>
      <c r="AM85" s="383"/>
      <c r="AN85" s="383"/>
      <c r="AO85" s="383"/>
      <c r="AP85" s="383"/>
      <c r="AQ85" s="383"/>
      <c r="AR85" s="383"/>
      <c r="AS85" s="383"/>
      <c r="AT85" s="383"/>
      <c r="AU85" s="383"/>
      <c r="AV85" s="383"/>
      <c r="AW85" s="383"/>
      <c r="AX85" s="383"/>
      <c r="AY85" s="383"/>
      <c r="AZ85" s="383"/>
      <c r="BA85" s="383"/>
      <c r="BB85" s="383"/>
      <c r="BC85" s="383"/>
      <c r="BD85" s="383"/>
      <c r="BE85" s="383"/>
      <c r="BF85" s="383"/>
      <c r="BG85" s="383"/>
      <c r="BH85" s="383"/>
      <c r="BI85" s="383"/>
      <c r="BJ85" s="383"/>
      <c r="BK85" s="383"/>
      <c r="BL85" s="383"/>
      <c r="BM85" s="383"/>
      <c r="BN85" s="383"/>
      <c r="BO85" s="383"/>
      <c r="BP85" s="383"/>
      <c r="BQ85" s="383"/>
      <c r="BR85" s="383"/>
      <c r="BS85" s="383"/>
      <c r="BT85" s="383"/>
      <c r="BU85" s="383"/>
      <c r="BV85" s="383"/>
      <c r="BW85" s="383"/>
      <c r="BX85" s="383"/>
      <c r="BY85" s="383"/>
      <c r="BZ85" s="383"/>
      <c r="CA85" s="383"/>
      <c r="CB85" s="383"/>
      <c r="CC85" s="383"/>
      <c r="CD85" s="383"/>
      <c r="CE85" s="383"/>
      <c r="CF85" s="383"/>
      <c r="CG85" s="383"/>
      <c r="CH85" s="383"/>
      <c r="CI85" s="383"/>
      <c r="CJ85" s="383"/>
      <c r="CK85" s="383"/>
      <c r="CL85" s="383"/>
      <c r="CM85" s="383"/>
      <c r="CN85" s="383"/>
      <c r="CO85" s="383"/>
      <c r="CP85" s="383"/>
      <c r="CQ85" s="383"/>
      <c r="CR85" s="383"/>
      <c r="CS85" s="383"/>
      <c r="CT85" s="383"/>
      <c r="CU85" s="383"/>
      <c r="CV85" s="383"/>
      <c r="CW85" s="383"/>
      <c r="CX85" s="383"/>
      <c r="CY85" s="383"/>
      <c r="CZ85" s="383"/>
      <c r="DA85" s="383"/>
      <c r="DB85" s="383"/>
      <c r="DC85" s="383"/>
      <c r="DD85" s="383"/>
      <c r="DE85" s="383"/>
    </row>
    <row r="86" spans="1:109" s="384" customFormat="1" ht="18" customHeight="1" thickBot="1" x14ac:dyDescent="0.3">
      <c r="A86" s="665"/>
      <c r="B86" s="388"/>
      <c r="C86" s="389" t="s">
        <v>365</v>
      </c>
      <c r="D86" s="669" t="s">
        <v>239</v>
      </c>
      <c r="E86" s="73">
        <f>SUM(E87:E91)</f>
        <v>0</v>
      </c>
      <c r="F86" s="73">
        <f t="shared" ref="F86:P86" si="7">SUM(F87:F91)</f>
        <v>0</v>
      </c>
      <c r="G86" s="73">
        <f t="shared" si="7"/>
        <v>0</v>
      </c>
      <c r="H86" s="73">
        <f t="shared" si="7"/>
        <v>0</v>
      </c>
      <c r="I86" s="73">
        <f t="shared" si="7"/>
        <v>0</v>
      </c>
      <c r="J86" s="73">
        <f t="shared" si="7"/>
        <v>0</v>
      </c>
      <c r="K86" s="73">
        <f t="shared" si="7"/>
        <v>0</v>
      </c>
      <c r="L86" s="73">
        <f t="shared" si="7"/>
        <v>0</v>
      </c>
      <c r="M86" s="73">
        <f t="shared" si="7"/>
        <v>0</v>
      </c>
      <c r="N86" s="73">
        <f t="shared" si="7"/>
        <v>0</v>
      </c>
      <c r="O86" s="73">
        <f t="shared" si="7"/>
        <v>0</v>
      </c>
      <c r="P86" s="73">
        <f t="shared" si="7"/>
        <v>0</v>
      </c>
      <c r="Q86" s="69">
        <f t="shared" ref="Q86:Q92" si="8">SUM($E86:$G86)</f>
        <v>0</v>
      </c>
      <c r="R86" s="422"/>
      <c r="S86" s="66">
        <f t="shared" ref="S86:S92" si="9">SUM($H86:$J86)</f>
        <v>0</v>
      </c>
      <c r="T86" s="66"/>
      <c r="U86" s="66">
        <f t="shared" ref="U86:U92" si="10">SUM($K86:$M86)</f>
        <v>0</v>
      </c>
      <c r="V86" s="427"/>
      <c r="W86" s="67">
        <f t="shared" ref="W86:W92" si="11">SUM($N86:$P86)</f>
        <v>0</v>
      </c>
      <c r="X86" s="433"/>
      <c r="Y86" s="390">
        <f t="shared" ref="Y86:Y91" si="12">SUM(E86:G86,H86:J86,K86:M86,N86:P86)</f>
        <v>0</v>
      </c>
      <c r="Z86" s="672" t="s">
        <v>366</v>
      </c>
      <c r="AA86" s="672" t="s">
        <v>366</v>
      </c>
      <c r="AB86" s="383"/>
      <c r="AC86" s="383"/>
      <c r="AD86" s="383"/>
      <c r="AE86" s="383"/>
      <c r="AF86" s="383"/>
      <c r="AG86" s="383"/>
      <c r="AH86" s="383"/>
      <c r="AI86" s="383"/>
      <c r="AJ86" s="383"/>
      <c r="AK86" s="383"/>
      <c r="AL86" s="383"/>
      <c r="AM86" s="383"/>
      <c r="AN86" s="383"/>
      <c r="AO86" s="383"/>
      <c r="AP86" s="383"/>
      <c r="AQ86" s="383"/>
      <c r="AR86" s="383"/>
      <c r="AS86" s="383"/>
      <c r="AT86" s="383"/>
      <c r="AU86" s="383"/>
      <c r="AV86" s="383"/>
      <c r="AW86" s="383"/>
      <c r="AX86" s="383"/>
      <c r="AY86" s="383"/>
      <c r="AZ86" s="383"/>
      <c r="BA86" s="383"/>
      <c r="BB86" s="383"/>
      <c r="BC86" s="383"/>
      <c r="BD86" s="383"/>
      <c r="BE86" s="383"/>
      <c r="BF86" s="383"/>
      <c r="BG86" s="383"/>
      <c r="BH86" s="383"/>
      <c r="BI86" s="383"/>
      <c r="BJ86" s="383"/>
      <c r="BK86" s="383"/>
      <c r="BL86" s="383"/>
      <c r="BM86" s="383"/>
      <c r="BN86" s="383"/>
      <c r="BO86" s="383"/>
      <c r="BP86" s="383"/>
      <c r="BQ86" s="383"/>
      <c r="BR86" s="383"/>
      <c r="BS86" s="383"/>
      <c r="BT86" s="383"/>
      <c r="BU86" s="383"/>
      <c r="BV86" s="383"/>
      <c r="BW86" s="383"/>
      <c r="BX86" s="383"/>
      <c r="BY86" s="383"/>
      <c r="BZ86" s="383"/>
      <c r="CA86" s="383"/>
      <c r="CB86" s="383"/>
      <c r="CC86" s="383"/>
      <c r="CD86" s="383"/>
      <c r="CE86" s="383"/>
      <c r="CF86" s="383"/>
      <c r="CG86" s="383"/>
      <c r="CH86" s="383"/>
      <c r="CI86" s="383"/>
      <c r="CJ86" s="383"/>
      <c r="CK86" s="383"/>
      <c r="CL86" s="383"/>
      <c r="CM86" s="383"/>
      <c r="CN86" s="383"/>
      <c r="CO86" s="383"/>
      <c r="CP86" s="383"/>
      <c r="CQ86" s="383"/>
      <c r="CR86" s="383"/>
      <c r="CS86" s="383"/>
      <c r="CT86" s="383"/>
      <c r="CU86" s="383"/>
      <c r="CV86" s="383"/>
      <c r="CW86" s="383"/>
      <c r="CX86" s="383"/>
      <c r="CY86" s="383"/>
      <c r="CZ86" s="383"/>
      <c r="DA86" s="383"/>
      <c r="DB86" s="383"/>
      <c r="DC86" s="383"/>
      <c r="DD86" s="383"/>
      <c r="DE86" s="383"/>
    </row>
    <row r="87" spans="1:109" s="384" customFormat="1" ht="35.450000000000003" customHeight="1" x14ac:dyDescent="0.25">
      <c r="A87" s="665"/>
      <c r="B87" s="388"/>
      <c r="C87" s="391" t="s">
        <v>367</v>
      </c>
      <c r="D87" s="670"/>
      <c r="E87" s="49">
        <v>0</v>
      </c>
      <c r="F87" s="49">
        <v>0</v>
      </c>
      <c r="G87" s="49">
        <v>0</v>
      </c>
      <c r="H87" s="49"/>
      <c r="I87" s="49"/>
      <c r="J87" s="49"/>
      <c r="K87" s="49"/>
      <c r="L87" s="49"/>
      <c r="M87" s="49"/>
      <c r="N87" s="49"/>
      <c r="O87" s="49"/>
      <c r="P87" s="49"/>
      <c r="Q87" s="55">
        <f t="shared" si="8"/>
        <v>0</v>
      </c>
      <c r="R87" s="55"/>
      <c r="S87" s="55">
        <f t="shared" si="9"/>
        <v>0</v>
      </c>
      <c r="T87" s="55"/>
      <c r="U87" s="55">
        <f t="shared" si="10"/>
        <v>0</v>
      </c>
      <c r="V87" s="55"/>
      <c r="W87" s="55">
        <f t="shared" si="11"/>
        <v>0</v>
      </c>
      <c r="X87" s="55"/>
      <c r="Y87" s="392">
        <f t="shared" si="12"/>
        <v>0</v>
      </c>
      <c r="Z87" s="673"/>
      <c r="AA87" s="673"/>
      <c r="AB87" s="383"/>
      <c r="AC87" s="383"/>
      <c r="AD87" s="383"/>
      <c r="AE87" s="383"/>
      <c r="AF87" s="383"/>
      <c r="AG87" s="383"/>
      <c r="AH87" s="383"/>
      <c r="AI87" s="383"/>
      <c r="AJ87" s="383"/>
      <c r="AK87" s="383"/>
      <c r="AL87" s="383"/>
      <c r="AM87" s="383"/>
      <c r="AN87" s="383"/>
      <c r="AO87" s="383"/>
      <c r="AP87" s="383"/>
      <c r="AQ87" s="383"/>
      <c r="AR87" s="383"/>
      <c r="AS87" s="383"/>
      <c r="AT87" s="383"/>
      <c r="AU87" s="383"/>
      <c r="AV87" s="383"/>
      <c r="AW87" s="383"/>
      <c r="AX87" s="383"/>
      <c r="AY87" s="383"/>
      <c r="AZ87" s="383"/>
      <c r="BA87" s="383"/>
      <c r="BB87" s="383"/>
      <c r="BC87" s="383"/>
      <c r="BD87" s="383"/>
      <c r="BE87" s="383"/>
      <c r="BF87" s="383"/>
      <c r="BG87" s="383"/>
      <c r="BH87" s="383"/>
      <c r="BI87" s="383"/>
      <c r="BJ87" s="383"/>
      <c r="BK87" s="383"/>
      <c r="BL87" s="383"/>
      <c r="BM87" s="383"/>
      <c r="BN87" s="383"/>
      <c r="BO87" s="383"/>
      <c r="BP87" s="383"/>
      <c r="BQ87" s="383"/>
      <c r="BR87" s="383"/>
      <c r="BS87" s="383"/>
      <c r="BT87" s="383"/>
      <c r="BU87" s="383"/>
      <c r="BV87" s="383"/>
      <c r="BW87" s="383"/>
      <c r="BX87" s="383"/>
      <c r="BY87" s="383"/>
      <c r="BZ87" s="383"/>
      <c r="CA87" s="383"/>
      <c r="CB87" s="383"/>
      <c r="CC87" s="383"/>
      <c r="CD87" s="383"/>
      <c r="CE87" s="383"/>
      <c r="CF87" s="383"/>
      <c r="CG87" s="383"/>
      <c r="CH87" s="383"/>
      <c r="CI87" s="383"/>
      <c r="CJ87" s="383"/>
      <c r="CK87" s="383"/>
      <c r="CL87" s="383"/>
      <c r="CM87" s="383"/>
      <c r="CN87" s="383"/>
      <c r="CO87" s="383"/>
      <c r="CP87" s="383"/>
      <c r="CQ87" s="383"/>
      <c r="CR87" s="383"/>
      <c r="CS87" s="383"/>
      <c r="CT87" s="383"/>
      <c r="CU87" s="383"/>
      <c r="CV87" s="383"/>
      <c r="CW87" s="383"/>
      <c r="CX87" s="383"/>
      <c r="CY87" s="383"/>
      <c r="CZ87" s="383"/>
      <c r="DA87" s="383"/>
      <c r="DB87" s="383"/>
      <c r="DC87" s="383"/>
      <c r="DD87" s="383"/>
      <c r="DE87" s="383"/>
    </row>
    <row r="88" spans="1:109" s="345" customFormat="1" ht="35.450000000000003" customHeight="1" x14ac:dyDescent="0.25">
      <c r="A88" s="665"/>
      <c r="B88" s="388"/>
      <c r="C88" s="393" t="s">
        <v>368</v>
      </c>
      <c r="D88" s="670"/>
      <c r="E88" s="49">
        <v>0</v>
      </c>
      <c r="F88" s="49">
        <v>0</v>
      </c>
      <c r="G88" s="49">
        <v>0</v>
      </c>
      <c r="H88" s="49"/>
      <c r="I88" s="49"/>
      <c r="J88" s="49"/>
      <c r="K88" s="49"/>
      <c r="L88" s="49"/>
      <c r="M88" s="49"/>
      <c r="N88" s="49"/>
      <c r="O88" s="49"/>
      <c r="P88" s="49"/>
      <c r="Q88" s="55">
        <f t="shared" si="8"/>
        <v>0</v>
      </c>
      <c r="R88" s="55"/>
      <c r="S88" s="55">
        <f t="shared" si="9"/>
        <v>0</v>
      </c>
      <c r="T88" s="55"/>
      <c r="U88" s="55">
        <f t="shared" si="10"/>
        <v>0</v>
      </c>
      <c r="V88" s="55"/>
      <c r="W88" s="55">
        <f t="shared" si="11"/>
        <v>0</v>
      </c>
      <c r="X88" s="55"/>
      <c r="Y88" s="392">
        <f t="shared" si="12"/>
        <v>0</v>
      </c>
      <c r="Z88" s="673"/>
      <c r="AA88" s="673"/>
    </row>
    <row r="89" spans="1:109" s="345" customFormat="1" ht="35.450000000000003" customHeight="1" x14ac:dyDescent="0.25">
      <c r="A89" s="665"/>
      <c r="B89" s="388"/>
      <c r="C89" s="393" t="s">
        <v>369</v>
      </c>
      <c r="D89" s="670"/>
      <c r="E89" s="49">
        <v>0</v>
      </c>
      <c r="F89" s="49">
        <v>0</v>
      </c>
      <c r="G89" s="49">
        <v>0</v>
      </c>
      <c r="H89" s="49"/>
      <c r="I89" s="49"/>
      <c r="J89" s="49"/>
      <c r="K89" s="49"/>
      <c r="L89" s="49"/>
      <c r="M89" s="49"/>
      <c r="N89" s="49"/>
      <c r="O89" s="49"/>
      <c r="P89" s="49"/>
      <c r="Q89" s="55">
        <f t="shared" si="8"/>
        <v>0</v>
      </c>
      <c r="R89" s="55"/>
      <c r="S89" s="55">
        <f t="shared" si="9"/>
        <v>0</v>
      </c>
      <c r="T89" s="55"/>
      <c r="U89" s="55">
        <f t="shared" si="10"/>
        <v>0</v>
      </c>
      <c r="V89" s="55"/>
      <c r="W89" s="55">
        <f t="shared" si="11"/>
        <v>0</v>
      </c>
      <c r="X89" s="55"/>
      <c r="Y89" s="392">
        <f t="shared" si="12"/>
        <v>0</v>
      </c>
      <c r="Z89" s="673"/>
      <c r="AA89" s="673"/>
    </row>
    <row r="90" spans="1:109" s="345" customFormat="1" ht="35.450000000000003" customHeight="1" x14ac:dyDescent="0.25">
      <c r="A90" s="665"/>
      <c r="B90" s="388"/>
      <c r="C90" s="393" t="s">
        <v>370</v>
      </c>
      <c r="D90" s="670"/>
      <c r="E90" s="49">
        <v>0</v>
      </c>
      <c r="F90" s="49">
        <v>0</v>
      </c>
      <c r="G90" s="49">
        <v>0</v>
      </c>
      <c r="H90" s="49"/>
      <c r="I90" s="49"/>
      <c r="J90" s="49"/>
      <c r="K90" s="49"/>
      <c r="L90" s="49"/>
      <c r="M90" s="49"/>
      <c r="N90" s="49"/>
      <c r="O90" s="49"/>
      <c r="P90" s="49"/>
      <c r="Q90" s="55">
        <f t="shared" si="8"/>
        <v>0</v>
      </c>
      <c r="R90" s="55"/>
      <c r="S90" s="55">
        <f t="shared" si="9"/>
        <v>0</v>
      </c>
      <c r="T90" s="55"/>
      <c r="U90" s="55">
        <f t="shared" si="10"/>
        <v>0</v>
      </c>
      <c r="V90" s="55"/>
      <c r="W90" s="55">
        <f t="shared" si="11"/>
        <v>0</v>
      </c>
      <c r="X90" s="55"/>
      <c r="Y90" s="392">
        <f t="shared" si="12"/>
        <v>0</v>
      </c>
      <c r="Z90" s="673"/>
      <c r="AA90" s="673"/>
    </row>
    <row r="91" spans="1:109" s="345" customFormat="1" ht="35.450000000000003" customHeight="1" thickBot="1" x14ac:dyDescent="0.3">
      <c r="A91" s="665"/>
      <c r="B91" s="388"/>
      <c r="C91" s="394" t="s">
        <v>371</v>
      </c>
      <c r="D91" s="671"/>
      <c r="E91" s="395">
        <v>0</v>
      </c>
      <c r="F91" s="395">
        <v>0</v>
      </c>
      <c r="G91" s="395">
        <v>0</v>
      </c>
      <c r="H91" s="395"/>
      <c r="I91" s="395"/>
      <c r="J91" s="395"/>
      <c r="K91" s="395"/>
      <c r="L91" s="395"/>
      <c r="M91" s="395"/>
      <c r="N91" s="395"/>
      <c r="O91" s="395"/>
      <c r="P91" s="395"/>
      <c r="Q91" s="56">
        <f t="shared" si="8"/>
        <v>0</v>
      </c>
      <c r="R91" s="56"/>
      <c r="S91" s="56">
        <f t="shared" si="9"/>
        <v>0</v>
      </c>
      <c r="T91" s="56"/>
      <c r="U91" s="56">
        <f t="shared" si="10"/>
        <v>0</v>
      </c>
      <c r="V91" s="56"/>
      <c r="W91" s="56">
        <f t="shared" si="11"/>
        <v>0</v>
      </c>
      <c r="X91" s="56"/>
      <c r="Y91" s="396">
        <f t="shared" si="12"/>
        <v>0</v>
      </c>
      <c r="Z91" s="673"/>
      <c r="AA91" s="673"/>
    </row>
    <row r="92" spans="1:109" s="345" customFormat="1" ht="25.7" customHeight="1" thickBot="1" x14ac:dyDescent="0.3">
      <c r="A92" s="674" t="s">
        <v>297</v>
      </c>
      <c r="B92" s="397"/>
      <c r="C92" s="398" t="s">
        <v>372</v>
      </c>
      <c r="D92" s="399" t="s">
        <v>373</v>
      </c>
      <c r="E92" s="608">
        <v>0</v>
      </c>
      <c r="F92" s="608">
        <v>0</v>
      </c>
      <c r="G92" s="608">
        <v>0</v>
      </c>
      <c r="H92" s="400"/>
      <c r="I92" s="400"/>
      <c r="J92" s="400"/>
      <c r="K92" s="400"/>
      <c r="L92" s="400"/>
      <c r="M92" s="400"/>
      <c r="N92" s="400"/>
      <c r="O92" s="400"/>
      <c r="P92" s="400"/>
      <c r="Q92" s="54">
        <f t="shared" si="8"/>
        <v>0</v>
      </c>
      <c r="R92" s="54"/>
      <c r="S92" s="54">
        <f t="shared" si="9"/>
        <v>0</v>
      </c>
      <c r="T92" s="54"/>
      <c r="U92" s="54">
        <f t="shared" si="10"/>
        <v>0</v>
      </c>
      <c r="V92" s="54"/>
      <c r="W92" s="54">
        <f t="shared" si="11"/>
        <v>0</v>
      </c>
      <c r="X92" s="54"/>
      <c r="Y92" s="401">
        <f>SUM(Q92:W92)</f>
        <v>0</v>
      </c>
      <c r="Z92" s="402"/>
      <c r="AA92" s="402"/>
    </row>
    <row r="93" spans="1:109" s="345" customFormat="1" ht="25.7" customHeight="1" thickBot="1" x14ac:dyDescent="0.3">
      <c r="A93" s="675"/>
      <c r="B93" s="403"/>
      <c r="C93" s="404" t="s">
        <v>374</v>
      </c>
      <c r="D93" s="405">
        <v>0.99</v>
      </c>
      <c r="E93" s="57">
        <v>1</v>
      </c>
      <c r="F93" s="57">
        <v>1</v>
      </c>
      <c r="G93" s="57">
        <v>1</v>
      </c>
      <c r="H93" s="57"/>
      <c r="I93" s="57"/>
      <c r="J93" s="57"/>
      <c r="K93" s="57"/>
      <c r="L93" s="57"/>
      <c r="M93" s="57"/>
      <c r="N93" s="57"/>
      <c r="O93" s="57"/>
      <c r="P93" s="57"/>
      <c r="Q93" s="68">
        <f>AVERAGE(E93:G93)</f>
        <v>1</v>
      </c>
      <c r="R93" s="68"/>
      <c r="S93" s="68" t="e">
        <f>AVERAGE(H93:J93)</f>
        <v>#DIV/0!</v>
      </c>
      <c r="T93" s="68"/>
      <c r="U93" s="68" t="e">
        <f>AVERAGE(K93:M93)</f>
        <v>#DIV/0!</v>
      </c>
      <c r="V93" s="68"/>
      <c r="W93" s="68" t="e">
        <f>AVERAGE(N93:P93)</f>
        <v>#DIV/0!</v>
      </c>
      <c r="X93" s="68"/>
      <c r="Y93" s="406" t="e">
        <f>AVERAGE(Q93:W93)</f>
        <v>#DIV/0!</v>
      </c>
      <c r="Z93" s="407"/>
      <c r="AA93" s="407"/>
    </row>
    <row r="94" spans="1:109" s="345" customFormat="1" ht="25.7" customHeight="1" thickBot="1" x14ac:dyDescent="0.3">
      <c r="A94" s="675"/>
      <c r="B94" s="403"/>
      <c r="C94" s="404" t="s">
        <v>375</v>
      </c>
      <c r="D94" s="405">
        <v>0.9</v>
      </c>
      <c r="E94" s="57">
        <v>1</v>
      </c>
      <c r="F94" s="57">
        <v>1</v>
      </c>
      <c r="G94" s="57">
        <v>1</v>
      </c>
      <c r="H94" s="57"/>
      <c r="I94" s="57"/>
      <c r="J94" s="57"/>
      <c r="K94" s="57"/>
      <c r="L94" s="57"/>
      <c r="M94" s="57"/>
      <c r="N94" s="57"/>
      <c r="O94" s="57"/>
      <c r="P94" s="57"/>
      <c r="Q94" s="68">
        <f>AVERAGE(E94:G94)</f>
        <v>1</v>
      </c>
      <c r="R94" s="68"/>
      <c r="S94" s="68" t="e">
        <f>AVERAGE(H94:J94)</f>
        <v>#DIV/0!</v>
      </c>
      <c r="T94" s="68"/>
      <c r="U94" s="68" t="e">
        <f>AVERAGE(K94:M94)</f>
        <v>#DIV/0!</v>
      </c>
      <c r="V94" s="68"/>
      <c r="W94" s="68" t="e">
        <f>AVERAGE(N94:P94)</f>
        <v>#DIV/0!</v>
      </c>
      <c r="X94" s="68"/>
      <c r="Y94" s="406" t="e">
        <f>AVERAGE(Q94:W94)</f>
        <v>#DIV/0!</v>
      </c>
      <c r="Z94" s="407"/>
      <c r="AA94" s="407"/>
    </row>
    <row r="95" spans="1:109" s="345" customFormat="1" ht="25.7" customHeight="1" thickBot="1" x14ac:dyDescent="0.3">
      <c r="A95" s="676"/>
      <c r="B95" s="403"/>
      <c r="C95" s="404" t="s">
        <v>376</v>
      </c>
      <c r="D95" s="405">
        <v>1</v>
      </c>
      <c r="E95" s="57">
        <v>1</v>
      </c>
      <c r="F95" s="57">
        <v>1</v>
      </c>
      <c r="G95" s="57">
        <v>1</v>
      </c>
      <c r="H95" s="57"/>
      <c r="I95" s="57"/>
      <c r="J95" s="57"/>
      <c r="K95" s="57"/>
      <c r="L95" s="57"/>
      <c r="M95" s="57"/>
      <c r="N95" s="57"/>
      <c r="O95" s="57"/>
      <c r="P95" s="57"/>
      <c r="Q95" s="71">
        <f>AVERAGE(E95:G95)</f>
        <v>1</v>
      </c>
      <c r="R95" s="71"/>
      <c r="S95" s="71" t="e">
        <f>AVERAGE(H95:J95)</f>
        <v>#DIV/0!</v>
      </c>
      <c r="T95" s="71"/>
      <c r="U95" s="71" t="e">
        <f>AVERAGE(K95:M95)</f>
        <v>#DIV/0!</v>
      </c>
      <c r="V95" s="71"/>
      <c r="W95" s="71" t="e">
        <f>AVERAGE(N95:P95)</f>
        <v>#DIV/0!</v>
      </c>
      <c r="X95" s="71"/>
      <c r="Y95" s="408" t="e">
        <f>AVERAGE(Q95:W95)</f>
        <v>#DIV/0!</v>
      </c>
      <c r="Z95" s="407" t="s">
        <v>556</v>
      </c>
      <c r="AA95" s="407"/>
    </row>
    <row r="96" spans="1:109" s="384" customFormat="1" ht="24.6" customHeight="1" thickBot="1" x14ac:dyDescent="0.3">
      <c r="A96" s="677" t="s">
        <v>297</v>
      </c>
      <c r="B96" s="679" t="s">
        <v>377</v>
      </c>
      <c r="C96" s="680"/>
      <c r="D96" s="680"/>
      <c r="E96" s="680"/>
      <c r="F96" s="680"/>
      <c r="G96" s="680"/>
      <c r="H96" s="680"/>
      <c r="I96" s="680"/>
      <c r="J96" s="680"/>
      <c r="K96" s="680"/>
      <c r="L96" s="680"/>
      <c r="M96" s="680"/>
      <c r="N96" s="680"/>
      <c r="O96" s="680"/>
      <c r="P96" s="680"/>
      <c r="Q96" s="681"/>
      <c r="R96" s="681"/>
      <c r="S96" s="681"/>
      <c r="T96" s="681"/>
      <c r="U96" s="681"/>
      <c r="V96" s="681"/>
      <c r="W96" s="681"/>
      <c r="X96" s="681"/>
      <c r="Y96" s="680"/>
      <c r="Z96" s="680"/>
      <c r="AA96" s="682"/>
      <c r="AB96" s="383"/>
      <c r="AC96" s="383"/>
      <c r="AD96" s="383"/>
      <c r="AE96" s="383"/>
      <c r="AF96" s="383"/>
      <c r="AG96" s="383"/>
      <c r="AH96" s="383"/>
      <c r="AI96" s="383"/>
      <c r="AJ96" s="383"/>
      <c r="AK96" s="383"/>
      <c r="AL96" s="383"/>
      <c r="AM96" s="383"/>
      <c r="AN96" s="383"/>
      <c r="AO96" s="383"/>
      <c r="AP96" s="383"/>
      <c r="AQ96" s="383"/>
      <c r="AR96" s="383"/>
      <c r="AS96" s="383"/>
      <c r="AT96" s="383"/>
      <c r="AU96" s="383"/>
      <c r="AV96" s="383"/>
      <c r="AW96" s="383"/>
      <c r="AX96" s="383"/>
      <c r="AY96" s="383"/>
      <c r="AZ96" s="383"/>
      <c r="BA96" s="383"/>
      <c r="BB96" s="383"/>
      <c r="BC96" s="383"/>
      <c r="BD96" s="383"/>
      <c r="BE96" s="383"/>
      <c r="BF96" s="383"/>
      <c r="BG96" s="383"/>
      <c r="BH96" s="383"/>
      <c r="BI96" s="383"/>
      <c r="BJ96" s="383"/>
      <c r="BK96" s="383"/>
      <c r="BL96" s="383"/>
      <c r="BM96" s="383"/>
      <c r="BN96" s="383"/>
      <c r="BO96" s="383"/>
      <c r="BP96" s="383"/>
      <c r="BQ96" s="383"/>
      <c r="BR96" s="383"/>
      <c r="BS96" s="383"/>
      <c r="BT96" s="383"/>
      <c r="BU96" s="383"/>
      <c r="BV96" s="383"/>
      <c r="BW96" s="383"/>
      <c r="BX96" s="383"/>
      <c r="BY96" s="383"/>
      <c r="BZ96" s="383"/>
      <c r="CA96" s="383"/>
      <c r="CB96" s="383"/>
      <c r="CC96" s="383"/>
      <c r="CD96" s="383"/>
      <c r="CE96" s="383"/>
      <c r="CF96" s="383"/>
      <c r="CG96" s="383"/>
      <c r="CH96" s="383"/>
      <c r="CI96" s="383"/>
      <c r="CJ96" s="383"/>
      <c r="CK96" s="383"/>
      <c r="CL96" s="383"/>
      <c r="CM96" s="383"/>
      <c r="CN96" s="383"/>
      <c r="CO96" s="383"/>
      <c r="CP96" s="383"/>
      <c r="CQ96" s="383"/>
      <c r="CR96" s="383"/>
      <c r="CS96" s="383"/>
      <c r="CT96" s="383"/>
      <c r="CU96" s="383"/>
      <c r="CV96" s="383"/>
      <c r="CW96" s="383"/>
      <c r="CX96" s="383"/>
      <c r="CY96" s="383"/>
      <c r="CZ96" s="383"/>
      <c r="DA96" s="383"/>
      <c r="DB96" s="383"/>
      <c r="DC96" s="383"/>
      <c r="DD96" s="383"/>
      <c r="DE96" s="383"/>
    </row>
    <row r="97" spans="1:109" s="384" customFormat="1" ht="86.1" customHeight="1" thickBot="1" x14ac:dyDescent="0.3">
      <c r="A97" s="678"/>
      <c r="B97" s="570" t="s">
        <v>378</v>
      </c>
      <c r="C97" s="571" t="s">
        <v>379</v>
      </c>
      <c r="D97" s="572"/>
      <c r="E97" s="658" t="s">
        <v>380</v>
      </c>
      <c r="F97" s="659"/>
      <c r="G97" s="659"/>
      <c r="H97" s="659"/>
      <c r="I97" s="659"/>
      <c r="J97" s="659"/>
      <c r="K97" s="659"/>
      <c r="L97" s="659"/>
      <c r="M97" s="659"/>
      <c r="N97" s="659"/>
      <c r="O97" s="659"/>
      <c r="P97" s="660"/>
      <c r="Q97" s="573" t="s">
        <v>381</v>
      </c>
      <c r="R97" s="573"/>
      <c r="S97" s="573" t="s">
        <v>382</v>
      </c>
      <c r="T97" s="573"/>
      <c r="U97" s="573" t="s">
        <v>383</v>
      </c>
      <c r="V97" s="573"/>
      <c r="W97" s="573" t="s">
        <v>384</v>
      </c>
      <c r="X97" s="574"/>
      <c r="Y97" s="575"/>
      <c r="Z97" s="576" t="s">
        <v>542</v>
      </c>
      <c r="AA97" s="576" t="s">
        <v>385</v>
      </c>
      <c r="AB97" s="383"/>
      <c r="AC97" s="383"/>
      <c r="AD97" s="383"/>
      <c r="AE97" s="383"/>
      <c r="AF97" s="383"/>
      <c r="AG97" s="383"/>
      <c r="AH97" s="383"/>
      <c r="AI97" s="383"/>
      <c r="AJ97" s="383"/>
      <c r="AK97" s="383"/>
      <c r="AL97" s="383"/>
      <c r="AM97" s="383"/>
      <c r="AN97" s="383"/>
      <c r="AO97" s="383"/>
      <c r="AP97" s="383"/>
      <c r="AQ97" s="383"/>
      <c r="AR97" s="383"/>
      <c r="AS97" s="383"/>
      <c r="AT97" s="383"/>
      <c r="AU97" s="383"/>
      <c r="AV97" s="383"/>
      <c r="AW97" s="383"/>
      <c r="AX97" s="383"/>
      <c r="AY97" s="383"/>
      <c r="AZ97" s="383"/>
      <c r="BA97" s="383"/>
      <c r="BB97" s="383"/>
      <c r="BC97" s="383"/>
      <c r="BD97" s="383"/>
      <c r="BE97" s="383"/>
      <c r="BF97" s="383"/>
      <c r="BG97" s="383"/>
      <c r="BH97" s="383"/>
      <c r="BI97" s="383"/>
      <c r="BJ97" s="383"/>
      <c r="BK97" s="383"/>
      <c r="BL97" s="383"/>
      <c r="BM97" s="383"/>
      <c r="BN97" s="383"/>
      <c r="BO97" s="383"/>
      <c r="BP97" s="383"/>
      <c r="BQ97" s="383"/>
      <c r="BR97" s="383"/>
      <c r="BS97" s="383"/>
      <c r="BT97" s="383"/>
      <c r="BU97" s="383"/>
      <c r="BV97" s="383"/>
      <c r="BW97" s="383"/>
      <c r="BX97" s="383"/>
      <c r="BY97" s="383"/>
      <c r="BZ97" s="383"/>
      <c r="CA97" s="383"/>
      <c r="CB97" s="383"/>
      <c r="CC97" s="383"/>
      <c r="CD97" s="383"/>
      <c r="CE97" s="383"/>
      <c r="CF97" s="383"/>
      <c r="CG97" s="383"/>
      <c r="CH97" s="383"/>
      <c r="CI97" s="383"/>
      <c r="CJ97" s="383"/>
      <c r="CK97" s="383"/>
      <c r="CL97" s="383"/>
      <c r="CM97" s="383"/>
      <c r="CN97" s="383"/>
      <c r="CO97" s="383"/>
      <c r="CP97" s="383"/>
      <c r="CQ97" s="383"/>
      <c r="CR97" s="383"/>
      <c r="CS97" s="383"/>
      <c r="CT97" s="383"/>
      <c r="CU97" s="383"/>
      <c r="CV97" s="383"/>
      <c r="CW97" s="383"/>
      <c r="CX97" s="383"/>
      <c r="CY97" s="383"/>
      <c r="CZ97" s="383"/>
      <c r="DA97" s="383"/>
      <c r="DB97" s="383"/>
      <c r="DC97" s="383"/>
      <c r="DD97" s="383"/>
      <c r="DE97" s="383"/>
    </row>
    <row r="98" spans="1:109" s="384" customFormat="1" ht="24.6" customHeight="1" thickBot="1" x14ac:dyDescent="0.3">
      <c r="A98" s="677" t="s">
        <v>297</v>
      </c>
      <c r="B98" s="679" t="s">
        <v>386</v>
      </c>
      <c r="C98" s="680"/>
      <c r="D98" s="680"/>
      <c r="E98" s="680"/>
      <c r="F98" s="680"/>
      <c r="G98" s="680"/>
      <c r="H98" s="680"/>
      <c r="I98" s="680"/>
      <c r="J98" s="680"/>
      <c r="K98" s="680"/>
      <c r="L98" s="680"/>
      <c r="M98" s="680"/>
      <c r="N98" s="680"/>
      <c r="O98" s="680"/>
      <c r="P98" s="680"/>
      <c r="Q98" s="681"/>
      <c r="R98" s="681"/>
      <c r="S98" s="681"/>
      <c r="T98" s="681"/>
      <c r="U98" s="681"/>
      <c r="V98" s="681"/>
      <c r="W98" s="681"/>
      <c r="X98" s="681"/>
      <c r="Y98" s="680"/>
      <c r="Z98" s="680"/>
      <c r="AA98" s="682"/>
      <c r="AB98" s="383"/>
      <c r="AC98" s="383"/>
      <c r="AD98" s="383"/>
      <c r="AE98" s="383"/>
      <c r="AF98" s="383"/>
      <c r="AG98" s="383"/>
      <c r="AH98" s="383"/>
      <c r="AI98" s="383"/>
      <c r="AJ98" s="383"/>
      <c r="AK98" s="383"/>
      <c r="AL98" s="383"/>
      <c r="AM98" s="383"/>
      <c r="AN98" s="383"/>
      <c r="AO98" s="383"/>
      <c r="AP98" s="383"/>
      <c r="AQ98" s="383"/>
      <c r="AR98" s="383"/>
      <c r="AS98" s="383"/>
      <c r="AT98" s="383"/>
      <c r="AU98" s="383"/>
      <c r="AV98" s="383"/>
      <c r="AW98" s="383"/>
      <c r="AX98" s="383"/>
      <c r="AY98" s="383"/>
      <c r="AZ98" s="383"/>
      <c r="BA98" s="383"/>
      <c r="BB98" s="383"/>
      <c r="BC98" s="383"/>
      <c r="BD98" s="383"/>
      <c r="BE98" s="383"/>
      <c r="BF98" s="383"/>
      <c r="BG98" s="383"/>
      <c r="BH98" s="383"/>
      <c r="BI98" s="383"/>
      <c r="BJ98" s="383"/>
      <c r="BK98" s="383"/>
      <c r="BL98" s="383"/>
      <c r="BM98" s="383"/>
      <c r="BN98" s="383"/>
      <c r="BO98" s="383"/>
      <c r="BP98" s="383"/>
      <c r="BQ98" s="383"/>
      <c r="BR98" s="383"/>
      <c r="BS98" s="383"/>
      <c r="BT98" s="383"/>
      <c r="BU98" s="383"/>
      <c r="BV98" s="383"/>
      <c r="BW98" s="383"/>
      <c r="BX98" s="383"/>
      <c r="BY98" s="383"/>
      <c r="BZ98" s="383"/>
      <c r="CA98" s="383"/>
      <c r="CB98" s="383"/>
      <c r="CC98" s="383"/>
      <c r="CD98" s="383"/>
      <c r="CE98" s="383"/>
      <c r="CF98" s="383"/>
      <c r="CG98" s="383"/>
      <c r="CH98" s="383"/>
      <c r="CI98" s="383"/>
      <c r="CJ98" s="383"/>
      <c r="CK98" s="383"/>
      <c r="CL98" s="383"/>
      <c r="CM98" s="383"/>
      <c r="CN98" s="383"/>
      <c r="CO98" s="383"/>
      <c r="CP98" s="383"/>
      <c r="CQ98" s="383"/>
      <c r="CR98" s="383"/>
      <c r="CS98" s="383"/>
      <c r="CT98" s="383"/>
      <c r="CU98" s="383"/>
      <c r="CV98" s="383"/>
      <c r="CW98" s="383"/>
      <c r="CX98" s="383"/>
      <c r="CY98" s="383"/>
      <c r="CZ98" s="383"/>
      <c r="DA98" s="383"/>
      <c r="DB98" s="383"/>
      <c r="DC98" s="383"/>
      <c r="DD98" s="383"/>
      <c r="DE98" s="383"/>
    </row>
    <row r="99" spans="1:109" s="384" customFormat="1" ht="86.1" customHeight="1" thickBot="1" x14ac:dyDescent="0.3">
      <c r="A99" s="678"/>
      <c r="B99" s="570" t="s">
        <v>387</v>
      </c>
      <c r="C99" s="577" t="s">
        <v>388</v>
      </c>
      <c r="D99" s="572"/>
      <c r="E99" s="658" t="s">
        <v>380</v>
      </c>
      <c r="F99" s="659"/>
      <c r="G99" s="659"/>
      <c r="H99" s="659"/>
      <c r="I99" s="659"/>
      <c r="J99" s="659"/>
      <c r="K99" s="659"/>
      <c r="L99" s="659"/>
      <c r="M99" s="659"/>
      <c r="N99" s="659"/>
      <c r="O99" s="659"/>
      <c r="P99" s="660"/>
      <c r="Q99" s="573" t="s">
        <v>381</v>
      </c>
      <c r="R99" s="573"/>
      <c r="S99" s="573" t="s">
        <v>382</v>
      </c>
      <c r="T99" s="573"/>
      <c r="U99" s="573" t="s">
        <v>383</v>
      </c>
      <c r="V99" s="573"/>
      <c r="W99" s="573" t="s">
        <v>384</v>
      </c>
      <c r="X99" s="574"/>
      <c r="Y99" s="575"/>
      <c r="Z99" s="576" t="s">
        <v>542</v>
      </c>
      <c r="AA99" s="576" t="s">
        <v>389</v>
      </c>
      <c r="AB99" s="383"/>
      <c r="AC99" s="383"/>
      <c r="AD99" s="383"/>
      <c r="AE99" s="383"/>
      <c r="AF99" s="383"/>
      <c r="AG99" s="383"/>
      <c r="AH99" s="383"/>
      <c r="AI99" s="383"/>
      <c r="AJ99" s="383"/>
      <c r="AK99" s="383"/>
      <c r="AL99" s="383"/>
      <c r="AM99" s="383"/>
      <c r="AN99" s="383"/>
      <c r="AO99" s="383"/>
      <c r="AP99" s="383"/>
      <c r="AQ99" s="383"/>
      <c r="AR99" s="383"/>
      <c r="AS99" s="383"/>
      <c r="AT99" s="383"/>
      <c r="AU99" s="383"/>
      <c r="AV99" s="383"/>
      <c r="AW99" s="383"/>
      <c r="AX99" s="383"/>
      <c r="AY99" s="383"/>
      <c r="AZ99" s="383"/>
      <c r="BA99" s="383"/>
      <c r="BB99" s="383"/>
      <c r="BC99" s="383"/>
      <c r="BD99" s="383"/>
      <c r="BE99" s="383"/>
      <c r="BF99" s="383"/>
      <c r="BG99" s="383"/>
      <c r="BH99" s="383"/>
      <c r="BI99" s="383"/>
      <c r="BJ99" s="383"/>
      <c r="BK99" s="383"/>
      <c r="BL99" s="383"/>
      <c r="BM99" s="383"/>
      <c r="BN99" s="383"/>
      <c r="BO99" s="383"/>
      <c r="BP99" s="383"/>
      <c r="BQ99" s="383"/>
      <c r="BR99" s="383"/>
      <c r="BS99" s="383"/>
      <c r="BT99" s="383"/>
      <c r="BU99" s="383"/>
      <c r="BV99" s="383"/>
      <c r="BW99" s="383"/>
      <c r="BX99" s="383"/>
      <c r="BY99" s="383"/>
      <c r="BZ99" s="383"/>
      <c r="CA99" s="383"/>
      <c r="CB99" s="383"/>
      <c r="CC99" s="383"/>
      <c r="CD99" s="383"/>
      <c r="CE99" s="383"/>
      <c r="CF99" s="383"/>
      <c r="CG99" s="383"/>
      <c r="CH99" s="383"/>
      <c r="CI99" s="383"/>
      <c r="CJ99" s="383"/>
      <c r="CK99" s="383"/>
      <c r="CL99" s="383"/>
      <c r="CM99" s="383"/>
      <c r="CN99" s="383"/>
      <c r="CO99" s="383"/>
      <c r="CP99" s="383"/>
      <c r="CQ99" s="383"/>
      <c r="CR99" s="383"/>
      <c r="CS99" s="383"/>
      <c r="CT99" s="383"/>
      <c r="CU99" s="383"/>
      <c r="CV99" s="383"/>
      <c r="CW99" s="383"/>
      <c r="CX99" s="383"/>
      <c r="CY99" s="383"/>
      <c r="CZ99" s="383"/>
      <c r="DA99" s="383"/>
      <c r="DB99" s="383"/>
      <c r="DC99" s="383"/>
      <c r="DD99" s="383"/>
      <c r="DE99" s="383"/>
    </row>
    <row r="100" spans="1:109" s="384" customFormat="1" ht="24.6" customHeight="1" thickBot="1" x14ac:dyDescent="0.3">
      <c r="A100" s="677" t="s">
        <v>297</v>
      </c>
      <c r="B100" s="679" t="s">
        <v>390</v>
      </c>
      <c r="C100" s="680"/>
      <c r="D100" s="680"/>
      <c r="E100" s="680"/>
      <c r="F100" s="680"/>
      <c r="G100" s="680"/>
      <c r="H100" s="680"/>
      <c r="I100" s="680"/>
      <c r="J100" s="680"/>
      <c r="K100" s="680"/>
      <c r="L100" s="680"/>
      <c r="M100" s="680"/>
      <c r="N100" s="680"/>
      <c r="O100" s="680"/>
      <c r="P100" s="680"/>
      <c r="Q100" s="681"/>
      <c r="R100" s="681"/>
      <c r="S100" s="681"/>
      <c r="T100" s="681"/>
      <c r="U100" s="681"/>
      <c r="V100" s="681"/>
      <c r="W100" s="681"/>
      <c r="X100" s="681"/>
      <c r="Y100" s="680"/>
      <c r="Z100" s="680"/>
      <c r="AA100" s="682"/>
      <c r="AB100" s="383"/>
      <c r="AC100" s="383"/>
      <c r="AD100" s="383"/>
      <c r="AE100" s="383"/>
      <c r="AF100" s="383"/>
      <c r="AG100" s="383"/>
      <c r="AH100" s="383"/>
      <c r="AI100" s="383"/>
      <c r="AJ100" s="383"/>
      <c r="AK100" s="383"/>
      <c r="AL100" s="383"/>
      <c r="AM100" s="383"/>
      <c r="AN100" s="383"/>
      <c r="AO100" s="383"/>
      <c r="AP100" s="383"/>
      <c r="AQ100" s="383"/>
      <c r="AR100" s="383"/>
      <c r="AS100" s="383"/>
      <c r="AT100" s="383"/>
      <c r="AU100" s="383"/>
      <c r="AV100" s="383"/>
      <c r="AW100" s="383"/>
      <c r="AX100" s="383"/>
      <c r="AY100" s="383"/>
      <c r="AZ100" s="383"/>
      <c r="BA100" s="383"/>
      <c r="BB100" s="383"/>
      <c r="BC100" s="383"/>
      <c r="BD100" s="383"/>
      <c r="BE100" s="383"/>
      <c r="BF100" s="383"/>
      <c r="BG100" s="383"/>
      <c r="BH100" s="383"/>
      <c r="BI100" s="383"/>
      <c r="BJ100" s="383"/>
      <c r="BK100" s="383"/>
      <c r="BL100" s="383"/>
      <c r="BM100" s="383"/>
      <c r="BN100" s="383"/>
      <c r="BO100" s="383"/>
      <c r="BP100" s="383"/>
      <c r="BQ100" s="383"/>
      <c r="BR100" s="383"/>
      <c r="BS100" s="383"/>
      <c r="BT100" s="383"/>
      <c r="BU100" s="383"/>
      <c r="BV100" s="383"/>
      <c r="BW100" s="383"/>
      <c r="BX100" s="383"/>
      <c r="BY100" s="383"/>
      <c r="BZ100" s="383"/>
      <c r="CA100" s="383"/>
      <c r="CB100" s="383"/>
      <c r="CC100" s="383"/>
      <c r="CD100" s="383"/>
      <c r="CE100" s="383"/>
      <c r="CF100" s="383"/>
      <c r="CG100" s="383"/>
      <c r="CH100" s="383"/>
      <c r="CI100" s="383"/>
      <c r="CJ100" s="383"/>
      <c r="CK100" s="383"/>
      <c r="CL100" s="383"/>
      <c r="CM100" s="383"/>
      <c r="CN100" s="383"/>
      <c r="CO100" s="383"/>
      <c r="CP100" s="383"/>
      <c r="CQ100" s="383"/>
      <c r="CR100" s="383"/>
      <c r="CS100" s="383"/>
      <c r="CT100" s="383"/>
      <c r="CU100" s="383"/>
      <c r="CV100" s="383"/>
      <c r="CW100" s="383"/>
      <c r="CX100" s="383"/>
      <c r="CY100" s="383"/>
      <c r="CZ100" s="383"/>
      <c r="DA100" s="383"/>
      <c r="DB100" s="383"/>
      <c r="DC100" s="383"/>
      <c r="DD100" s="383"/>
      <c r="DE100" s="383"/>
    </row>
    <row r="101" spans="1:109" s="384" customFormat="1" ht="209.45" customHeight="1" thickBot="1" x14ac:dyDescent="0.3">
      <c r="A101" s="678"/>
      <c r="B101" s="570" t="s">
        <v>391</v>
      </c>
      <c r="C101" s="577" t="s">
        <v>392</v>
      </c>
      <c r="D101" s="572"/>
      <c r="E101" s="658" t="s">
        <v>393</v>
      </c>
      <c r="F101" s="659"/>
      <c r="G101" s="659"/>
      <c r="H101" s="659"/>
      <c r="I101" s="659"/>
      <c r="J101" s="659"/>
      <c r="K101" s="659"/>
      <c r="L101" s="659"/>
      <c r="M101" s="659"/>
      <c r="N101" s="659"/>
      <c r="O101" s="659"/>
      <c r="P101" s="660"/>
      <c r="Q101" s="578" t="s">
        <v>394</v>
      </c>
      <c r="R101" s="579"/>
      <c r="S101" s="661" t="s">
        <v>395</v>
      </c>
      <c r="T101" s="662"/>
      <c r="U101" s="662"/>
      <c r="V101" s="662"/>
      <c r="W101" s="663"/>
      <c r="X101" s="580"/>
      <c r="Y101" s="575"/>
      <c r="Z101" s="576" t="s">
        <v>542</v>
      </c>
      <c r="AA101" s="576" t="s">
        <v>396</v>
      </c>
      <c r="AB101" s="383"/>
      <c r="AC101" s="383"/>
      <c r="AD101" s="383"/>
      <c r="AE101" s="383"/>
      <c r="AF101" s="383"/>
      <c r="AG101" s="383"/>
      <c r="AH101" s="383"/>
      <c r="AI101" s="383"/>
      <c r="AJ101" s="383"/>
      <c r="AK101" s="383"/>
      <c r="AL101" s="383"/>
      <c r="AM101" s="383"/>
      <c r="AN101" s="383"/>
      <c r="AO101" s="383"/>
      <c r="AP101" s="383"/>
      <c r="AQ101" s="383"/>
      <c r="AR101" s="383"/>
      <c r="AS101" s="383"/>
      <c r="AT101" s="383"/>
      <c r="AU101" s="383"/>
      <c r="AV101" s="383"/>
      <c r="AW101" s="383"/>
      <c r="AX101" s="383"/>
      <c r="AY101" s="383"/>
      <c r="AZ101" s="383"/>
      <c r="BA101" s="383"/>
      <c r="BB101" s="383"/>
      <c r="BC101" s="383"/>
      <c r="BD101" s="383"/>
      <c r="BE101" s="383"/>
      <c r="BF101" s="383"/>
      <c r="BG101" s="383"/>
      <c r="BH101" s="383"/>
      <c r="BI101" s="383"/>
      <c r="BJ101" s="383"/>
      <c r="BK101" s="383"/>
      <c r="BL101" s="383"/>
      <c r="BM101" s="383"/>
      <c r="BN101" s="383"/>
      <c r="BO101" s="383"/>
      <c r="BP101" s="383"/>
      <c r="BQ101" s="383"/>
      <c r="BR101" s="383"/>
      <c r="BS101" s="383"/>
      <c r="BT101" s="383"/>
      <c r="BU101" s="383"/>
      <c r="BV101" s="383"/>
      <c r="BW101" s="383"/>
      <c r="BX101" s="383"/>
      <c r="BY101" s="383"/>
      <c r="BZ101" s="383"/>
      <c r="CA101" s="383"/>
      <c r="CB101" s="383"/>
      <c r="CC101" s="383"/>
      <c r="CD101" s="383"/>
      <c r="CE101" s="383"/>
      <c r="CF101" s="383"/>
      <c r="CG101" s="383"/>
      <c r="CH101" s="383"/>
      <c r="CI101" s="383"/>
      <c r="CJ101" s="383"/>
      <c r="CK101" s="383"/>
      <c r="CL101" s="383"/>
      <c r="CM101" s="383"/>
      <c r="CN101" s="383"/>
      <c r="CO101" s="383"/>
      <c r="CP101" s="383"/>
      <c r="CQ101" s="383"/>
      <c r="CR101" s="383"/>
      <c r="CS101" s="383"/>
      <c r="CT101" s="383"/>
      <c r="CU101" s="383"/>
      <c r="CV101" s="383"/>
      <c r="CW101" s="383"/>
      <c r="CX101" s="383"/>
      <c r="CY101" s="383"/>
      <c r="CZ101" s="383"/>
      <c r="DA101" s="383"/>
      <c r="DB101" s="383"/>
      <c r="DC101" s="383"/>
      <c r="DD101" s="383"/>
      <c r="DE101" s="383"/>
    </row>
  </sheetData>
  <sheetProtection selectLockedCells="1"/>
  <protectedRanges>
    <protectedRange sqref="Y29:Y36 Y44:Y45 Y39:Y41 Y18:Y19 Y21 Y24" name="Range1_12_1"/>
    <protectedRange sqref="Y56:Y57" name="Range1_12_1_1_1"/>
    <protectedRange sqref="Y86:Y91 Y76:Y80" name="Range1_12_1_2"/>
  </protectedRanges>
  <mergeCells count="141">
    <mergeCell ref="A1:AA1"/>
    <mergeCell ref="A2:G2"/>
    <mergeCell ref="C4:AA4"/>
    <mergeCell ref="A5:A21"/>
    <mergeCell ref="B7:B10"/>
    <mergeCell ref="E7:P7"/>
    <mergeCell ref="E13:P13"/>
    <mergeCell ref="E14:P14"/>
    <mergeCell ref="C25:AA25"/>
    <mergeCell ref="B22:B23"/>
    <mergeCell ref="C22:AA22"/>
    <mergeCell ref="E23:Y23"/>
    <mergeCell ref="C17:AA17"/>
    <mergeCell ref="AA18:AA19"/>
    <mergeCell ref="C20:AA20"/>
    <mergeCell ref="AA5:AA6"/>
    <mergeCell ref="Q7:R7"/>
    <mergeCell ref="S7:T7"/>
    <mergeCell ref="U7:V7"/>
    <mergeCell ref="W7:X7"/>
    <mergeCell ref="Z5:Z6"/>
    <mergeCell ref="A53:A55"/>
    <mergeCell ref="D53:D55"/>
    <mergeCell ref="AA53:AA55"/>
    <mergeCell ref="A56:A58"/>
    <mergeCell ref="D56:D58"/>
    <mergeCell ref="Y56:Y58"/>
    <mergeCell ref="AA56:AA58"/>
    <mergeCell ref="A47:A49"/>
    <mergeCell ref="C47:C49"/>
    <mergeCell ref="AA47:AA49"/>
    <mergeCell ref="Q53:X54"/>
    <mergeCell ref="Q56:X57"/>
    <mergeCell ref="Z47:Z49"/>
    <mergeCell ref="Z53:Z55"/>
    <mergeCell ref="Z56:Z58"/>
    <mergeCell ref="D59:D61"/>
    <mergeCell ref="Y59:Y61"/>
    <mergeCell ref="AA59:AA61"/>
    <mergeCell ref="A62:A70"/>
    <mergeCell ref="D62:D64"/>
    <mergeCell ref="Y62:Y64"/>
    <mergeCell ref="AA62:AA64"/>
    <mergeCell ref="A59:A61"/>
    <mergeCell ref="Q68:X69"/>
    <mergeCell ref="Q59:X60"/>
    <mergeCell ref="Q62:X63"/>
    <mergeCell ref="Z59:Z61"/>
    <mergeCell ref="Z62:Z64"/>
    <mergeCell ref="C74:AA74"/>
    <mergeCell ref="E71:G71"/>
    <mergeCell ref="H71:J71"/>
    <mergeCell ref="K71:M71"/>
    <mergeCell ref="N71:P71"/>
    <mergeCell ref="C72:AA72"/>
    <mergeCell ref="E73:G73"/>
    <mergeCell ref="H73:J73"/>
    <mergeCell ref="D65:D67"/>
    <mergeCell ref="Y65:Y67"/>
    <mergeCell ref="AA65:AA67"/>
    <mergeCell ref="D68:D70"/>
    <mergeCell ref="Y68:Y70"/>
    <mergeCell ref="K73:M73"/>
    <mergeCell ref="N73:P73"/>
    <mergeCell ref="Q73:W73"/>
    <mergeCell ref="AA68:AA70"/>
    <mergeCell ref="Q65:X66"/>
    <mergeCell ref="Z65:Z67"/>
    <mergeCell ref="Z68:Z70"/>
    <mergeCell ref="B28:B33"/>
    <mergeCell ref="C38:AA38"/>
    <mergeCell ref="Y39:Y42"/>
    <mergeCell ref="A28:A37"/>
    <mergeCell ref="AA34:AA36"/>
    <mergeCell ref="AA39:AA42"/>
    <mergeCell ref="AA44:AA45"/>
    <mergeCell ref="E28:P28"/>
    <mergeCell ref="AA28:AA33"/>
    <mergeCell ref="Y28:Y37"/>
    <mergeCell ref="B43:B45"/>
    <mergeCell ref="C43:AA43"/>
    <mergeCell ref="A39:A42"/>
    <mergeCell ref="A44:A45"/>
    <mergeCell ref="Q34:X36"/>
    <mergeCell ref="Z44:Z45"/>
    <mergeCell ref="A81:A82"/>
    <mergeCell ref="B81:AA81"/>
    <mergeCell ref="A83:A84"/>
    <mergeCell ref="B83:AA83"/>
    <mergeCell ref="E77:P77"/>
    <mergeCell ref="E75:G75"/>
    <mergeCell ref="H75:J75"/>
    <mergeCell ref="K75:M75"/>
    <mergeCell ref="N75:P75"/>
    <mergeCell ref="Q75:S75"/>
    <mergeCell ref="U75:W75"/>
    <mergeCell ref="A76:A78"/>
    <mergeCell ref="B76:B78"/>
    <mergeCell ref="C76:AA76"/>
    <mergeCell ref="D77:D78"/>
    <mergeCell ref="AA77:AA78"/>
    <mergeCell ref="E82:P82"/>
    <mergeCell ref="E84:P84"/>
    <mergeCell ref="E78:P78"/>
    <mergeCell ref="A79:A80"/>
    <mergeCell ref="C79:AA79"/>
    <mergeCell ref="E80:P80"/>
    <mergeCell ref="Z77:Z78"/>
    <mergeCell ref="E101:P101"/>
    <mergeCell ref="S101:W101"/>
    <mergeCell ref="A85:A91"/>
    <mergeCell ref="C85:AA85"/>
    <mergeCell ref="D86:D91"/>
    <mergeCell ref="AA86:AA91"/>
    <mergeCell ref="A92:A95"/>
    <mergeCell ref="A96:A97"/>
    <mergeCell ref="B96:AA96"/>
    <mergeCell ref="E97:P97"/>
    <mergeCell ref="A98:A99"/>
    <mergeCell ref="B98:AA98"/>
    <mergeCell ref="E99:P99"/>
    <mergeCell ref="A100:A101"/>
    <mergeCell ref="B100:AA100"/>
    <mergeCell ref="Z86:Z91"/>
    <mergeCell ref="C27:AA27"/>
    <mergeCell ref="Q13:Y13"/>
    <mergeCell ref="Q14:Y14"/>
    <mergeCell ref="Q15:Y15"/>
    <mergeCell ref="Q16:Y16"/>
    <mergeCell ref="Q26:X26"/>
    <mergeCell ref="Q28:X28"/>
    <mergeCell ref="Q41:X41"/>
    <mergeCell ref="Q39:X39"/>
    <mergeCell ref="Q40:X40"/>
    <mergeCell ref="E26:P26"/>
    <mergeCell ref="E15:P15"/>
    <mergeCell ref="E16:P16"/>
    <mergeCell ref="Z18:Z19"/>
    <mergeCell ref="Z28:Z33"/>
    <mergeCell ref="Z34:Z36"/>
    <mergeCell ref="Z39:Z42"/>
  </mergeCells>
  <hyperlinks>
    <hyperlink ref="AA18" location="'Complaints &amp; Compliments'!A1" display="'Complaints &amp; Compliments'!A1"/>
    <hyperlink ref="AA21" location="'Complaints &amp; Compliments'!A1" display="Please use the complaints &amp; compliments tab to add summary reports on compliments and embed examples of 'thank you' letters etc"/>
    <hyperlink ref="AA47:AA49" location="'Safer Staffing'!A1" display="Please use the Safer Staffing tab to update on a quartely basis"/>
    <hyperlink ref="AA34" location="'National Screening'!A1" display="Please use the complaints &amp; compliments tab to add summary reports on compliments and embed examples of 'thank you' letters etc"/>
    <hyperlink ref="Z18" location="'Complaints &amp; Compliments'!A1" display="'Complaints &amp; Compliments'!A1"/>
    <hyperlink ref="Z21" location="'Complaints &amp; Compliments'!A1" display="Please use the complaints &amp; compliments tab to add summary reports on compliments and embed examples of 'thank you' letters etc"/>
    <hyperlink ref="Z47:Z49" location="'Safer Staffing'!A1" display="Please use the Safer Staffing tab to update on a quartely basis"/>
    <hyperlink ref="Z34" location="'National Screening'!A1" display="Please use the complaints &amp; compliments tab to add summary reports on compliments and embed examples of 'thank you' letters etc"/>
  </hyperlinks>
  <printOptions horizontalCentered="1"/>
  <pageMargins left="3.937007874015748E-2" right="3.937007874015748E-2" top="3.937007874015748E-2" bottom="3.937007874015748E-2" header="3.937007874015748E-2" footer="3.937007874015748E-2"/>
  <pageSetup paperSize="9" scale="70" fitToHeight="0" orientation="landscape" r:id="rId1"/>
  <headerFooter alignWithMargins="0">
    <oddFooter>&amp;C&amp;"Arial,Regular"&amp;9&amp;A&amp;R&amp;"Arial,Regular"&amp;9Page &amp;P</oddFooter>
  </headerFooter>
  <drawing r:id="rId2"/>
  <legacyDrawing r:id="rId3"/>
  <oleObjects>
    <mc:AlternateContent xmlns:mc="http://schemas.openxmlformats.org/markup-compatibility/2006">
      <mc:Choice Requires="x14">
        <oleObject progId="Document" dvAspect="DVASPECT_ICON" shapeId="1027" r:id="rId4">
          <objectPr defaultSize="0" autoPict="0" r:id="rId5">
            <anchor moveWithCells="1">
              <from>
                <xdr:col>25</xdr:col>
                <xdr:colOff>771525</xdr:colOff>
                <xdr:row>6</xdr:row>
                <xdr:rowOff>28575</xdr:rowOff>
              </from>
              <to>
                <xdr:col>25</xdr:col>
                <xdr:colOff>1704975</xdr:colOff>
                <xdr:row>6</xdr:row>
                <xdr:rowOff>828675</xdr:rowOff>
              </to>
            </anchor>
          </objectPr>
        </oleObject>
      </mc:Choice>
      <mc:Fallback>
        <oleObject progId="Document" dvAspect="DVASPECT_ICON" shapeId="1027" r:id="rId4"/>
      </mc:Fallback>
    </mc:AlternateContent>
    <mc:AlternateContent xmlns:mc="http://schemas.openxmlformats.org/markup-compatibility/2006">
      <mc:Choice Requires="x14">
        <oleObject progId="Packager Shell Object" dvAspect="DVASPECT_ICON" shapeId="1028" r:id="rId6">
          <objectPr defaultSize="0" autoPict="0" r:id="rId7">
            <anchor moveWithCells="1">
              <from>
                <xdr:col>25</xdr:col>
                <xdr:colOff>0</xdr:colOff>
                <xdr:row>13</xdr:row>
                <xdr:rowOff>0</xdr:rowOff>
              </from>
              <to>
                <xdr:col>25</xdr:col>
                <xdr:colOff>1257300</xdr:colOff>
                <xdr:row>13</xdr:row>
                <xdr:rowOff>542925</xdr:rowOff>
              </to>
            </anchor>
          </objectPr>
        </oleObject>
      </mc:Choice>
      <mc:Fallback>
        <oleObject progId="Packager Shell Object" dvAspect="DVASPECT_ICON" shapeId="1028" r:id="rId6"/>
      </mc:Fallback>
    </mc:AlternateContent>
    <mc:AlternateContent xmlns:mc="http://schemas.openxmlformats.org/markup-compatibility/2006">
      <mc:Choice Requires="x14">
        <oleObject progId="Worksheet" dvAspect="DVASPECT_ICON" shapeId="1031" r:id="rId8">
          <objectPr defaultSize="0" autoPict="0" r:id="rId9">
            <anchor moveWithCells="1">
              <from>
                <xdr:col>25</xdr:col>
                <xdr:colOff>133350</xdr:colOff>
                <xdr:row>7</xdr:row>
                <xdr:rowOff>428625</xdr:rowOff>
              </from>
              <to>
                <xdr:col>25</xdr:col>
                <xdr:colOff>1581150</xdr:colOff>
                <xdr:row>8</xdr:row>
                <xdr:rowOff>409575</xdr:rowOff>
              </to>
            </anchor>
          </objectPr>
        </oleObject>
      </mc:Choice>
      <mc:Fallback>
        <oleObject progId="Worksheet" dvAspect="DVASPECT_ICON" shapeId="1031" r:id="rId8"/>
      </mc:Fallback>
    </mc:AlternateContent>
    <mc:AlternateContent xmlns:mc="http://schemas.openxmlformats.org/markup-compatibility/2006">
      <mc:Choice Requires="x14">
        <oleObject progId="Document" dvAspect="DVASPECT_ICON" shapeId="1032" r:id="rId10">
          <objectPr defaultSize="0" autoPict="0" r:id="rId11">
            <anchor moveWithCells="1">
              <from>
                <xdr:col>24</xdr:col>
                <xdr:colOff>561975</xdr:colOff>
                <xdr:row>12</xdr:row>
                <xdr:rowOff>0</xdr:rowOff>
              </from>
              <to>
                <xdr:col>25</xdr:col>
                <xdr:colOff>1400175</xdr:colOff>
                <xdr:row>13</xdr:row>
                <xdr:rowOff>9525</xdr:rowOff>
              </to>
            </anchor>
          </objectPr>
        </oleObject>
      </mc:Choice>
      <mc:Fallback>
        <oleObject progId="Document" dvAspect="DVASPECT_ICON" shapeId="1032" r:id="rId10"/>
      </mc:Fallback>
    </mc:AlternateContent>
    <mc:AlternateContent xmlns:mc="http://schemas.openxmlformats.org/markup-compatibility/2006">
      <mc:Choice Requires="x14">
        <oleObject progId="Acrobat Document" dvAspect="DVASPECT_ICON" shapeId="1033" r:id="rId12">
          <objectPr defaultSize="0" autoPict="0" r:id="rId13">
            <anchor moveWithCells="1">
              <from>
                <xdr:col>25</xdr:col>
                <xdr:colOff>2276475</xdr:colOff>
                <xdr:row>12</xdr:row>
                <xdr:rowOff>0</xdr:rowOff>
              </from>
              <to>
                <xdr:col>25</xdr:col>
                <xdr:colOff>3267075</xdr:colOff>
                <xdr:row>13</xdr:row>
                <xdr:rowOff>9525</xdr:rowOff>
              </to>
            </anchor>
          </objectPr>
        </oleObject>
      </mc:Choice>
      <mc:Fallback>
        <oleObject progId="Acrobat Document" dvAspect="DVASPECT_ICON" shapeId="1033" r:id="rId12"/>
      </mc:Fallback>
    </mc:AlternateContent>
    <mc:AlternateContent xmlns:mc="http://schemas.openxmlformats.org/markup-compatibility/2006">
      <mc:Choice Requires="x14">
        <oleObject progId="Packager Shell Object" dvAspect="DVASPECT_ICON" shapeId="1034" r:id="rId14">
          <objectPr defaultSize="0" autoPict="0" r:id="rId15">
            <anchor moveWithCells="1">
              <from>
                <xdr:col>24</xdr:col>
                <xdr:colOff>561975</xdr:colOff>
                <xdr:row>13</xdr:row>
                <xdr:rowOff>0</xdr:rowOff>
              </from>
              <to>
                <xdr:col>25</xdr:col>
                <xdr:colOff>1447800</xdr:colOff>
                <xdr:row>13</xdr:row>
                <xdr:rowOff>523875</xdr:rowOff>
              </to>
            </anchor>
          </objectPr>
        </oleObject>
      </mc:Choice>
      <mc:Fallback>
        <oleObject progId="Packager Shell Object" dvAspect="DVASPECT_ICON" shapeId="1034" r:id="rId14"/>
      </mc:Fallback>
    </mc:AlternateContent>
    <mc:AlternateContent xmlns:mc="http://schemas.openxmlformats.org/markup-compatibility/2006">
      <mc:Choice Requires="x14">
        <oleObject progId="Worksheet" dvAspect="DVASPECT_ICON" shapeId="1035" r:id="rId16">
          <objectPr defaultSize="0" autoPict="0" r:id="rId17">
            <anchor moveWithCells="1">
              <from>
                <xdr:col>25</xdr:col>
                <xdr:colOff>0</xdr:colOff>
                <xdr:row>14</xdr:row>
                <xdr:rowOff>0</xdr:rowOff>
              </from>
              <to>
                <xdr:col>25</xdr:col>
                <xdr:colOff>1495425</xdr:colOff>
                <xdr:row>14</xdr:row>
                <xdr:rowOff>942975</xdr:rowOff>
              </to>
            </anchor>
          </objectPr>
        </oleObject>
      </mc:Choice>
      <mc:Fallback>
        <oleObject progId="Worksheet" dvAspect="DVASPECT_ICON" shapeId="1035" r:id="rId16"/>
      </mc:Fallback>
    </mc:AlternateContent>
    <mc:AlternateContent xmlns:mc="http://schemas.openxmlformats.org/markup-compatibility/2006">
      <mc:Choice Requires="x14">
        <oleObject progId="Packager Shell Object" dvAspect="DVASPECT_ICON" shapeId="1036" r:id="rId18">
          <objectPr defaultSize="0" autoPict="0" r:id="rId15">
            <anchor moveWithCells="1">
              <from>
                <xdr:col>25</xdr:col>
                <xdr:colOff>3609975</xdr:colOff>
                <xdr:row>12</xdr:row>
                <xdr:rowOff>542925</xdr:rowOff>
              </from>
              <to>
                <xdr:col>25</xdr:col>
                <xdr:colOff>4524375</xdr:colOff>
                <xdr:row>14</xdr:row>
                <xdr:rowOff>0</xdr:rowOff>
              </to>
            </anchor>
          </objectPr>
        </oleObject>
      </mc:Choice>
      <mc:Fallback>
        <oleObject progId="Packager Shell Object" dvAspect="DVASPECT_ICON" shapeId="1036" r:id="rId18"/>
      </mc:Fallback>
    </mc:AlternateContent>
    <mc:AlternateContent xmlns:mc="http://schemas.openxmlformats.org/markup-compatibility/2006">
      <mc:Choice Requires="x14">
        <oleObject progId="Packager Shell Object" dvAspect="DVASPECT_ICON" shapeId="1037" r:id="rId19">
          <objectPr defaultSize="0" autoPict="0" r:id="rId20">
            <anchor moveWithCells="1">
              <from>
                <xdr:col>16</xdr:col>
                <xdr:colOff>0</xdr:colOff>
                <xdr:row>6</xdr:row>
                <xdr:rowOff>0</xdr:rowOff>
              </from>
              <to>
                <xdr:col>17</xdr:col>
                <xdr:colOff>600075</xdr:colOff>
                <xdr:row>6</xdr:row>
                <xdr:rowOff>1009650</xdr:rowOff>
              </to>
            </anchor>
          </objectPr>
        </oleObject>
      </mc:Choice>
      <mc:Fallback>
        <oleObject progId="Packager Shell Object" dvAspect="DVASPECT_ICON" shapeId="1037" r:id="rId19"/>
      </mc:Fallback>
    </mc:AlternateContent>
    <mc:AlternateContent xmlns:mc="http://schemas.openxmlformats.org/markup-compatibility/2006">
      <mc:Choice Requires="x14">
        <oleObject progId="Packager Shell Object" dvAspect="DVASPECT_ICON" shapeId="1038" r:id="rId21">
          <objectPr defaultSize="0" autoPict="0" r:id="rId22">
            <anchor moveWithCells="1">
              <from>
                <xdr:col>16</xdr:col>
                <xdr:colOff>57150</xdr:colOff>
                <xdr:row>6</xdr:row>
                <xdr:rowOff>133350</xdr:rowOff>
              </from>
              <to>
                <xdr:col>17</xdr:col>
                <xdr:colOff>390525</xdr:colOff>
                <xdr:row>6</xdr:row>
                <xdr:rowOff>819150</xdr:rowOff>
              </to>
            </anchor>
          </objectPr>
        </oleObject>
      </mc:Choice>
      <mc:Fallback>
        <oleObject progId="Packager Shell Object" dvAspect="DVASPECT_ICON" shapeId="1038" r:id="rId21"/>
      </mc:Fallback>
    </mc:AlternateContent>
    <mc:AlternateContent xmlns:mc="http://schemas.openxmlformats.org/markup-compatibility/2006">
      <mc:Choice Requires="x14">
        <oleObject progId="Document" dvAspect="DVASPECT_ICON" shapeId="1039" r:id="rId23">
          <objectPr defaultSize="0" r:id="rId24">
            <anchor moveWithCells="1">
              <from>
                <xdr:col>25</xdr:col>
                <xdr:colOff>2314575</xdr:colOff>
                <xdr:row>6</xdr:row>
                <xdr:rowOff>76200</xdr:rowOff>
              </from>
              <to>
                <xdr:col>25</xdr:col>
                <xdr:colOff>3228975</xdr:colOff>
                <xdr:row>6</xdr:row>
                <xdr:rowOff>762000</xdr:rowOff>
              </to>
            </anchor>
          </objectPr>
        </oleObject>
      </mc:Choice>
      <mc:Fallback>
        <oleObject progId="Document" dvAspect="DVASPECT_ICON" shapeId="1039" r:id="rId23"/>
      </mc:Fallback>
    </mc:AlternateContent>
    <mc:AlternateContent xmlns:mc="http://schemas.openxmlformats.org/markup-compatibility/2006">
      <mc:Choice Requires="x14">
        <oleObject progId="Acrobat Document" dvAspect="DVASPECT_ICON" shapeId="1040" r:id="rId25">
          <objectPr defaultSize="0" r:id="rId26">
            <anchor moveWithCells="1">
              <from>
                <xdr:col>10</xdr:col>
                <xdr:colOff>361950</xdr:colOff>
                <xdr:row>74</xdr:row>
                <xdr:rowOff>180975</xdr:rowOff>
              </from>
              <to>
                <xdr:col>12</xdr:col>
                <xdr:colOff>95250</xdr:colOff>
                <xdr:row>74</xdr:row>
                <xdr:rowOff>866775</xdr:rowOff>
              </to>
            </anchor>
          </objectPr>
        </oleObject>
      </mc:Choice>
      <mc:Fallback>
        <oleObject progId="Acrobat Document" dvAspect="DVASPECT_ICON" shapeId="1040" r:id="rId25"/>
      </mc:Fallback>
    </mc:AlternateContent>
    <mc:AlternateContent xmlns:mc="http://schemas.openxmlformats.org/markup-compatibility/2006">
      <mc:Choice Requires="x14">
        <oleObject progId="Document" dvAspect="DVASPECT_ICON" shapeId="1041" r:id="rId27">
          <objectPr defaultSize="0" r:id="rId28">
            <anchor moveWithCells="1">
              <from>
                <xdr:col>25</xdr:col>
                <xdr:colOff>0</xdr:colOff>
                <xdr:row>15</xdr:row>
                <xdr:rowOff>0</xdr:rowOff>
              </from>
              <to>
                <xdr:col>25</xdr:col>
                <xdr:colOff>914400</xdr:colOff>
                <xdr:row>16</xdr:row>
                <xdr:rowOff>104775</xdr:rowOff>
              </to>
            </anchor>
          </objectPr>
        </oleObject>
      </mc:Choice>
      <mc:Fallback>
        <oleObject progId="Document" dvAspect="DVASPECT_ICON" shapeId="1041" r:id="rId27"/>
      </mc:Fallback>
    </mc:AlternateContent>
    <mc:AlternateContent xmlns:mc="http://schemas.openxmlformats.org/markup-compatibility/2006">
      <mc:Choice Requires="x14">
        <oleObject progId="Document" dvAspect="DVASPECT_ICON" shapeId="1042" r:id="rId29">
          <objectPr defaultSize="0" autoPict="0" r:id="rId30">
            <anchor moveWithCells="1">
              <from>
                <xdr:col>24</xdr:col>
                <xdr:colOff>561975</xdr:colOff>
                <xdr:row>11</xdr:row>
                <xdr:rowOff>0</xdr:rowOff>
              </from>
              <to>
                <xdr:col>25</xdr:col>
                <xdr:colOff>1314450</xdr:colOff>
                <xdr:row>11</xdr:row>
                <xdr:rowOff>561975</xdr:rowOff>
              </to>
            </anchor>
          </objectPr>
        </oleObject>
      </mc:Choice>
      <mc:Fallback>
        <oleObject progId="Document" dvAspect="DVASPECT_ICON" shapeId="1042" r:id="rId29"/>
      </mc:Fallback>
    </mc:AlternateContent>
    <mc:AlternateContent xmlns:mc="http://schemas.openxmlformats.org/markup-compatibility/2006">
      <mc:Choice Requires="x14">
        <oleObject progId="Document" dvAspect="DVASPECT_ICON" shapeId="1044" r:id="rId31">
          <objectPr defaultSize="0" autoPict="0" r:id="rId32">
            <anchor moveWithCells="1">
              <from>
                <xdr:col>16</xdr:col>
                <xdr:colOff>19050</xdr:colOff>
                <xdr:row>81</xdr:row>
                <xdr:rowOff>47625</xdr:rowOff>
              </from>
              <to>
                <xdr:col>16</xdr:col>
                <xdr:colOff>800100</xdr:colOff>
                <xdr:row>81</xdr:row>
                <xdr:rowOff>733425</xdr:rowOff>
              </to>
            </anchor>
          </objectPr>
        </oleObject>
      </mc:Choice>
      <mc:Fallback>
        <oleObject progId="Document" dvAspect="DVASPECT_ICON" shapeId="1044" r:id="rId31"/>
      </mc:Fallback>
    </mc:AlternateContent>
  </oleObjects>
  <extLst>
    <ext xmlns:x14="http://schemas.microsoft.com/office/spreadsheetml/2009/9/main" uri="{78C0D931-6437-407d-A8EE-F0AAD7539E65}">
      <x14:conditionalFormattings>
        <x14:conditionalFormatting xmlns:xm="http://schemas.microsoft.com/office/excel/2006/main">
          <x14:cfRule type="cellIs" priority="1" operator="equal" id="{7953539D-D436-472F-8115-BA3D4FB4CAD8}">
            <xm:f>Arrows!$A$4</xm:f>
            <x14:dxf>
              <font>
                <b/>
                <i val="0"/>
                <color rgb="FF00B050"/>
              </font>
            </x14:dxf>
          </x14:cfRule>
          <x14:cfRule type="cellIs" priority="2" operator="equal" id="{DCE3AA44-B90B-4502-A904-BC8AE6593830}">
            <xm:f>Arrows!$A$3</xm:f>
            <x14:dxf>
              <font>
                <b/>
                <i val="0"/>
                <color rgb="FFF0EA00"/>
              </font>
            </x14:dxf>
          </x14:cfRule>
          <x14:cfRule type="cellIs" priority="3" operator="equal" id="{448BC122-633B-4152-98BD-B456474677CD}">
            <xm:f>Arrows!$A$2</xm:f>
            <x14:dxf>
              <font>
                <b/>
                <i val="0"/>
                <color rgb="FFFF0000"/>
              </font>
            </x14:dxf>
          </x14:cfRule>
          <xm:sqref>T1:T19 V1:V19 X1:X19 X37:X1048576 V37:V1048576 T37:T1048576 X21 V21 T21 T24:T33 V24:V33 X24:X33</xm:sqref>
        </x14:conditionalFormatting>
      </x14:conditionalFormatting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A4"/>
  <sheetViews>
    <sheetView workbookViewId="0">
      <selection activeCell="A4" sqref="A4"/>
    </sheetView>
  </sheetViews>
  <sheetFormatPr defaultRowHeight="15" x14ac:dyDescent="0.25"/>
  <sheetData>
    <row r="2" spans="1:1" x14ac:dyDescent="0.25">
      <c r="A2" s="456" t="s">
        <v>513</v>
      </c>
    </row>
    <row r="3" spans="1:1" x14ac:dyDescent="0.25">
      <c r="A3" s="457" t="s">
        <v>514</v>
      </c>
    </row>
    <row r="4" spans="1:1" x14ac:dyDescent="0.25">
      <c r="A4" s="457" t="s">
        <v>515</v>
      </c>
    </row>
  </sheetData>
  <pageMargins left="0.7" right="0.7" top="0.75" bottom="0.75" header="0.3" footer="0.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theme="9" tint="-0.249977111117893"/>
  </sheetPr>
  <dimension ref="A1:K26"/>
  <sheetViews>
    <sheetView showGridLines="0" zoomScale="70" zoomScaleNormal="70" workbookViewId="0">
      <selection activeCell="H39" sqref="H39"/>
    </sheetView>
  </sheetViews>
  <sheetFormatPr defaultColWidth="9.140625" defaultRowHeight="15" x14ac:dyDescent="0.25"/>
  <cols>
    <col min="1" max="1" width="26.140625" bestFit="1" customWidth="1"/>
    <col min="2" max="2" width="15.140625" customWidth="1"/>
    <col min="3" max="3" width="22.140625" customWidth="1"/>
    <col min="4" max="4" width="18.140625" customWidth="1"/>
    <col min="5" max="5" width="17.140625" customWidth="1"/>
    <col min="6" max="6" width="35.140625" customWidth="1"/>
    <col min="7" max="7" width="20.5703125" customWidth="1"/>
  </cols>
  <sheetData>
    <row r="1" spans="1:11" ht="21.75" thickBot="1" x14ac:dyDescent="0.3">
      <c r="A1" s="107" t="s">
        <v>259</v>
      </c>
      <c r="B1" s="108"/>
      <c r="C1" s="108"/>
      <c r="D1" s="108"/>
      <c r="E1" s="108"/>
      <c r="F1" s="108"/>
      <c r="G1" s="108"/>
      <c r="H1" s="108"/>
      <c r="I1" s="108"/>
      <c r="J1" s="108"/>
      <c r="K1" s="109"/>
    </row>
    <row r="2" spans="1:11" ht="19.5" thickBot="1" x14ac:dyDescent="0.3">
      <c r="A2" s="110"/>
    </row>
    <row r="3" spans="1:11" ht="54.95" customHeight="1" thickBot="1" x14ac:dyDescent="0.3">
      <c r="A3" s="111" t="s">
        <v>397</v>
      </c>
      <c r="B3" s="112" t="s">
        <v>398</v>
      </c>
      <c r="C3" s="112" t="s">
        <v>399</v>
      </c>
      <c r="D3" s="112" t="s">
        <v>400</v>
      </c>
      <c r="E3" s="112" t="s">
        <v>401</v>
      </c>
      <c r="F3" s="112" t="s">
        <v>402</v>
      </c>
      <c r="G3" s="113" t="s">
        <v>403</v>
      </c>
      <c r="H3" s="838" t="s">
        <v>404</v>
      </c>
      <c r="I3" s="838"/>
      <c r="J3" s="838"/>
      <c r="K3" s="839"/>
    </row>
    <row r="4" spans="1:11" ht="23.1" customHeight="1" x14ac:dyDescent="0.25">
      <c r="A4" s="114"/>
      <c r="B4" s="115"/>
      <c r="C4" s="115"/>
      <c r="D4" s="115"/>
      <c r="E4" s="115"/>
      <c r="F4" s="115"/>
      <c r="G4" s="116"/>
      <c r="H4" s="840"/>
      <c r="I4" s="841"/>
      <c r="J4" s="841"/>
      <c r="K4" s="842"/>
    </row>
    <row r="5" spans="1:11" ht="24" customHeight="1" x14ac:dyDescent="0.25">
      <c r="A5" s="117"/>
      <c r="B5" s="106"/>
      <c r="C5" s="106"/>
      <c r="D5" s="105"/>
      <c r="E5" s="105"/>
      <c r="F5" s="106"/>
      <c r="G5" s="118"/>
      <c r="H5" s="832"/>
      <c r="I5" s="833"/>
      <c r="J5" s="833"/>
      <c r="K5" s="834"/>
    </row>
    <row r="6" spans="1:11" ht="19.350000000000001" customHeight="1" x14ac:dyDescent="0.25">
      <c r="A6" s="117"/>
      <c r="B6" s="106"/>
      <c r="C6" s="106"/>
      <c r="D6" s="105"/>
      <c r="E6" s="105"/>
      <c r="F6" s="106"/>
      <c r="G6" s="118"/>
      <c r="H6" s="832"/>
      <c r="I6" s="833"/>
      <c r="J6" s="833"/>
      <c r="K6" s="834"/>
    </row>
    <row r="7" spans="1:11" x14ac:dyDescent="0.25">
      <c r="A7" s="117"/>
      <c r="B7" s="106"/>
      <c r="C7" s="106"/>
      <c r="D7" s="105"/>
      <c r="E7" s="105"/>
      <c r="F7" s="106"/>
      <c r="G7" s="118"/>
      <c r="H7" s="832"/>
      <c r="I7" s="833"/>
      <c r="J7" s="833"/>
      <c r="K7" s="834"/>
    </row>
    <row r="8" spans="1:11" x14ac:dyDescent="0.25">
      <c r="A8" s="117"/>
      <c r="B8" s="106"/>
      <c r="C8" s="106"/>
      <c r="D8" s="105"/>
      <c r="E8" s="105"/>
      <c r="F8" s="106"/>
      <c r="G8" s="118"/>
      <c r="H8" s="832"/>
      <c r="I8" s="833"/>
      <c r="J8" s="833"/>
      <c r="K8" s="834"/>
    </row>
    <row r="9" spans="1:11" x14ac:dyDescent="0.25">
      <c r="A9" s="117"/>
      <c r="B9" s="106"/>
      <c r="C9" s="106"/>
      <c r="D9" s="105"/>
      <c r="E9" s="105"/>
      <c r="F9" s="106"/>
      <c r="G9" s="118"/>
      <c r="H9" s="832"/>
      <c r="I9" s="833"/>
      <c r="J9" s="833"/>
      <c r="K9" s="834"/>
    </row>
    <row r="10" spans="1:11" x14ac:dyDescent="0.25">
      <c r="A10" s="117"/>
      <c r="B10" s="106"/>
      <c r="C10" s="106"/>
      <c r="D10" s="105"/>
      <c r="E10" s="105"/>
      <c r="F10" s="106"/>
      <c r="G10" s="118"/>
      <c r="H10" s="832"/>
      <c r="I10" s="833"/>
      <c r="J10" s="833"/>
      <c r="K10" s="834"/>
    </row>
    <row r="11" spans="1:11" x14ac:dyDescent="0.25">
      <c r="A11" s="117"/>
      <c r="B11" s="106"/>
      <c r="C11" s="106"/>
      <c r="D11" s="105"/>
      <c r="E11" s="105"/>
      <c r="F11" s="106"/>
      <c r="G11" s="118"/>
      <c r="H11" s="832"/>
      <c r="I11" s="833"/>
      <c r="J11" s="833"/>
      <c r="K11" s="834"/>
    </row>
    <row r="12" spans="1:11" x14ac:dyDescent="0.25">
      <c r="A12" s="117"/>
      <c r="B12" s="106"/>
      <c r="C12" s="106"/>
      <c r="D12" s="105"/>
      <c r="E12" s="105"/>
      <c r="F12" s="106"/>
      <c r="G12" s="118"/>
      <c r="H12" s="832"/>
      <c r="I12" s="833"/>
      <c r="J12" s="833"/>
      <c r="K12" s="834"/>
    </row>
    <row r="13" spans="1:11" ht="15.75" thickBot="1" x14ac:dyDescent="0.3">
      <c r="A13" s="119"/>
      <c r="B13" s="120"/>
      <c r="C13" s="120"/>
      <c r="D13" s="121"/>
      <c r="E13" s="121"/>
      <c r="F13" s="120"/>
      <c r="G13" s="122"/>
      <c r="H13" s="835"/>
      <c r="I13" s="836"/>
      <c r="J13" s="836"/>
      <c r="K13" s="837"/>
    </row>
    <row r="14" spans="1:11" ht="15.75" thickBot="1" x14ac:dyDescent="0.3">
      <c r="H14" s="123"/>
      <c r="I14" s="123"/>
      <c r="J14" s="123"/>
      <c r="K14" s="123"/>
    </row>
    <row r="15" spans="1:11" ht="21.75" thickBot="1" x14ac:dyDescent="0.3">
      <c r="A15" s="107" t="s">
        <v>405</v>
      </c>
      <c r="B15" s="108"/>
      <c r="C15" s="108"/>
      <c r="D15" s="108"/>
      <c r="E15" s="108"/>
      <c r="F15" s="109"/>
    </row>
    <row r="16" spans="1:11" ht="19.5" thickBot="1" x14ac:dyDescent="0.3">
      <c r="A16" s="124"/>
    </row>
    <row r="17" spans="1:6" ht="30.75" thickBot="1" x14ac:dyDescent="0.3">
      <c r="A17" s="125" t="s">
        <v>397</v>
      </c>
      <c r="B17" s="126" t="s">
        <v>398</v>
      </c>
      <c r="C17" s="126" t="s">
        <v>401</v>
      </c>
      <c r="D17" s="126" t="s">
        <v>399</v>
      </c>
      <c r="E17" s="127" t="s">
        <v>402</v>
      </c>
      <c r="F17" s="128" t="s">
        <v>406</v>
      </c>
    </row>
    <row r="18" spans="1:6" x14ac:dyDescent="0.25">
      <c r="A18" s="129"/>
      <c r="B18" s="130"/>
      <c r="C18" s="130"/>
      <c r="D18" s="130"/>
      <c r="E18" s="131"/>
      <c r="F18" s="132"/>
    </row>
    <row r="19" spans="1:6" x14ac:dyDescent="0.25">
      <c r="A19" s="117"/>
      <c r="B19" s="106"/>
      <c r="C19" s="105"/>
      <c r="D19" s="106"/>
      <c r="E19" s="118"/>
      <c r="F19" s="133"/>
    </row>
    <row r="20" spans="1:6" x14ac:dyDescent="0.25">
      <c r="A20" s="117"/>
      <c r="B20" s="106"/>
      <c r="C20" s="105"/>
      <c r="D20" s="106"/>
      <c r="E20" s="118"/>
      <c r="F20" s="133"/>
    </row>
    <row r="21" spans="1:6" x14ac:dyDescent="0.25">
      <c r="A21" s="117"/>
      <c r="B21" s="106"/>
      <c r="C21" s="105"/>
      <c r="D21" s="106"/>
      <c r="E21" s="118"/>
      <c r="F21" s="133"/>
    </row>
    <row r="22" spans="1:6" x14ac:dyDescent="0.25">
      <c r="A22" s="117"/>
      <c r="B22" s="106"/>
      <c r="C22" s="105"/>
      <c r="D22" s="106"/>
      <c r="E22" s="118"/>
      <c r="F22" s="133"/>
    </row>
    <row r="23" spans="1:6" x14ac:dyDescent="0.25">
      <c r="A23" s="117"/>
      <c r="B23" s="106"/>
      <c r="C23" s="105"/>
      <c r="D23" s="106"/>
      <c r="E23" s="118"/>
      <c r="F23" s="133"/>
    </row>
    <row r="24" spans="1:6" x14ac:dyDescent="0.25">
      <c r="A24" s="117"/>
      <c r="B24" s="106"/>
      <c r="C24" s="105"/>
      <c r="D24" s="106"/>
      <c r="E24" s="118"/>
      <c r="F24" s="133"/>
    </row>
    <row r="25" spans="1:6" x14ac:dyDescent="0.25">
      <c r="A25" s="117"/>
      <c r="B25" s="106"/>
      <c r="C25" s="105"/>
      <c r="D25" s="106"/>
      <c r="E25" s="118"/>
      <c r="F25" s="133"/>
    </row>
    <row r="26" spans="1:6" ht="15.75" thickBot="1" x14ac:dyDescent="0.3">
      <c r="A26" s="119"/>
      <c r="B26" s="120"/>
      <c r="C26" s="121"/>
      <c r="D26" s="120"/>
      <c r="E26" s="122"/>
      <c r="F26" s="134"/>
    </row>
  </sheetData>
  <mergeCells count="11">
    <mergeCell ref="H8:K8"/>
    <mergeCell ref="H3:K3"/>
    <mergeCell ref="H4:K4"/>
    <mergeCell ref="H5:K5"/>
    <mergeCell ref="H6:K6"/>
    <mergeCell ref="H7:K7"/>
    <mergeCell ref="H9:K9"/>
    <mergeCell ref="H10:K10"/>
    <mergeCell ref="H11:K11"/>
    <mergeCell ref="H12:K12"/>
    <mergeCell ref="H13:K13"/>
  </mergeCells>
  <dataValidations count="3">
    <dataValidation type="list" allowBlank="1" showInputMessage="1" showErrorMessage="1" sqref="D4:D13">
      <formula1>"Ombudsman,Formal,Informal"</formula1>
    </dataValidation>
    <dataValidation type="list" allowBlank="1" showInputMessage="1" showErrorMessage="1" sqref="C18:C26">
      <formula1>"Access to Service,Attitude of Staff,Trust Premises,Clinical Treatment,Communication/Information,Privacy and Dignity,Other"</formula1>
    </dataValidation>
    <dataValidation type="list" allowBlank="1" showInputMessage="1" showErrorMessage="1" sqref="E4:E13">
      <formula1>"Attitude of Staff,Clinical Treatment,Appointment Delay/Cancellation,Communication/Info to Patient,Patient Dignity/Privacy,Other/Still being Investigated"</formula1>
    </dataValidation>
  </dataValidations>
  <pageMargins left="0.7" right="0.7" top="0.75" bottom="0.75" header="0.3" footer="0.3"/>
  <pageSetup paperSize="9" orientation="portrait" r:id="rId1"/>
  <drawing r:id="rId2"/>
  <legacyDrawing r:id="rId3"/>
  <oleObjects>
    <mc:AlternateContent xmlns:mc="http://schemas.openxmlformats.org/markup-compatibility/2006">
      <mc:Choice Requires="x14">
        <oleObject progId="Document" dvAspect="DVASPECT_ICON" shapeId="3073" r:id="rId4">
          <objectPr defaultSize="0" r:id="rId5">
            <anchor moveWithCells="1">
              <from>
                <xdr:col>7</xdr:col>
                <xdr:colOff>0</xdr:colOff>
                <xdr:row>4</xdr:row>
                <xdr:rowOff>0</xdr:rowOff>
              </from>
              <to>
                <xdr:col>8</xdr:col>
                <xdr:colOff>304800</xdr:colOff>
                <xdr:row>6</xdr:row>
                <xdr:rowOff>142875</xdr:rowOff>
              </to>
            </anchor>
          </objectPr>
        </oleObject>
      </mc:Choice>
      <mc:Fallback>
        <oleObject progId="Document" dvAspect="DVASPECT_ICON" shapeId="3073" r:id="rId4"/>
      </mc:Fallback>
    </mc:AlternateContent>
    <mc:AlternateContent xmlns:mc="http://schemas.openxmlformats.org/markup-compatibility/2006">
      <mc:Choice Requires="x14">
        <oleObject progId="Packager Shell Object" dvAspect="DVASPECT_ICON" shapeId="3074" r:id="rId6">
          <objectPr defaultSize="0" autoPict="0" r:id="rId7">
            <anchor moveWithCells="1">
              <from>
                <xdr:col>5</xdr:col>
                <xdr:colOff>200025</xdr:colOff>
                <xdr:row>19</xdr:row>
                <xdr:rowOff>66675</xdr:rowOff>
              </from>
              <to>
                <xdr:col>5</xdr:col>
                <xdr:colOff>1409700</xdr:colOff>
                <xdr:row>22</xdr:row>
                <xdr:rowOff>85725</xdr:rowOff>
              </to>
            </anchor>
          </objectPr>
        </oleObject>
      </mc:Choice>
      <mc:Fallback>
        <oleObject progId="Packager Shell Object" dvAspect="DVASPECT_ICON" shapeId="3074" r:id="rId6"/>
      </mc:Fallback>
    </mc:AlternateContent>
    <mc:AlternateContent xmlns:mc="http://schemas.openxmlformats.org/markup-compatibility/2006">
      <mc:Choice Requires="x14">
        <oleObject progId="Packager Shell Object" dvAspect="DVASPECT_ICON" shapeId="3076" r:id="rId8">
          <objectPr defaultSize="0" autoPict="0" r:id="rId9">
            <anchor moveWithCells="1">
              <from>
                <xdr:col>3</xdr:col>
                <xdr:colOff>38100</xdr:colOff>
                <xdr:row>18</xdr:row>
                <xdr:rowOff>66675</xdr:rowOff>
              </from>
              <to>
                <xdr:col>4</xdr:col>
                <xdr:colOff>57150</xdr:colOff>
                <xdr:row>23</xdr:row>
                <xdr:rowOff>142875</xdr:rowOff>
              </to>
            </anchor>
          </objectPr>
        </oleObject>
      </mc:Choice>
      <mc:Fallback>
        <oleObject progId="Packager Shell Object" dvAspect="DVASPECT_ICON" shapeId="3076" r:id="rId8"/>
      </mc:Fallback>
    </mc:AlternateContent>
  </oleObjec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tabColor theme="7" tint="-0.249977111117893"/>
  </sheetPr>
  <dimension ref="A1:Z47"/>
  <sheetViews>
    <sheetView zoomScale="70" zoomScaleNormal="70" workbookViewId="0">
      <selection activeCell="E17" sqref="E17"/>
    </sheetView>
  </sheetViews>
  <sheetFormatPr defaultRowHeight="15" x14ac:dyDescent="0.25"/>
  <cols>
    <col min="1" max="1" width="48.85546875" customWidth="1"/>
    <col min="2" max="5" width="24.42578125" customWidth="1"/>
    <col min="6" max="6" width="50.85546875" bestFit="1" customWidth="1"/>
    <col min="7" max="14" width="12.140625" customWidth="1"/>
    <col min="15" max="26" width="12.5703125" customWidth="1"/>
  </cols>
  <sheetData>
    <row r="1" spans="1:26" ht="35.450000000000003" customHeight="1" x14ac:dyDescent="0.25">
      <c r="A1" s="846" t="s">
        <v>541</v>
      </c>
      <c r="B1" s="846"/>
      <c r="C1" s="846"/>
      <c r="D1" s="846"/>
      <c r="E1" s="846"/>
      <c r="F1" s="415"/>
      <c r="G1" s="261"/>
      <c r="H1" s="261"/>
      <c r="I1" s="261"/>
      <c r="J1" s="261"/>
      <c r="K1" s="261"/>
      <c r="L1" s="261"/>
      <c r="M1" s="261"/>
      <c r="N1" s="261"/>
      <c r="O1" s="261"/>
      <c r="P1" s="261"/>
      <c r="Q1" s="261"/>
      <c r="R1" s="261"/>
      <c r="S1" s="261"/>
      <c r="T1" s="261"/>
      <c r="U1" s="261"/>
      <c r="V1" s="261"/>
      <c r="W1" s="261"/>
      <c r="X1" s="261"/>
      <c r="Y1" s="261"/>
      <c r="Z1" s="261"/>
    </row>
    <row r="2" spans="1:26" ht="21.75" thickBot="1" x14ac:dyDescent="0.4">
      <c r="A2" s="264" t="s">
        <v>407</v>
      </c>
      <c r="B2" s="265" t="s">
        <v>408</v>
      </c>
      <c r="C2" s="265" t="s">
        <v>409</v>
      </c>
      <c r="D2" s="265" t="s">
        <v>410</v>
      </c>
      <c r="E2" s="265" t="s">
        <v>411</v>
      </c>
      <c r="F2" s="435" t="s">
        <v>412</v>
      </c>
    </row>
    <row r="3" spans="1:26" ht="20.25" thickTop="1" thickBot="1" x14ac:dyDescent="0.3">
      <c r="A3" s="843" t="s">
        <v>413</v>
      </c>
      <c r="B3" s="844"/>
      <c r="C3" s="844"/>
      <c r="D3" s="844"/>
      <c r="E3" s="844"/>
      <c r="F3" s="416"/>
      <c r="G3" s="443"/>
    </row>
    <row r="4" spans="1:26" ht="16.5" thickTop="1" thickBot="1" x14ac:dyDescent="0.3">
      <c r="A4" s="262" t="s">
        <v>414</v>
      </c>
      <c r="B4" s="599">
        <v>55</v>
      </c>
      <c r="C4" s="263"/>
      <c r="D4" s="263"/>
      <c r="E4" s="263"/>
      <c r="F4" s="444"/>
    </row>
    <row r="5" spans="1:26" ht="31.5" thickTop="1" thickBot="1" x14ac:dyDescent="0.3">
      <c r="A5" s="262" t="s">
        <v>415</v>
      </c>
      <c r="B5" s="599">
        <v>52</v>
      </c>
      <c r="C5" s="263"/>
      <c r="D5" s="263"/>
      <c r="E5" s="263"/>
      <c r="F5" s="444"/>
    </row>
    <row r="6" spans="1:26" ht="31.5" thickTop="1" thickBot="1" x14ac:dyDescent="0.3">
      <c r="A6" s="262" t="s">
        <v>416</v>
      </c>
      <c r="B6" s="599">
        <v>38</v>
      </c>
      <c r="C6" s="263"/>
      <c r="D6" s="263"/>
      <c r="E6" s="434"/>
      <c r="F6" s="445"/>
    </row>
    <row r="7" spans="1:26" ht="20.25" thickTop="1" thickBot="1" x14ac:dyDescent="0.3">
      <c r="A7" s="843" t="s">
        <v>417</v>
      </c>
      <c r="B7" s="844"/>
      <c r="C7" s="844"/>
      <c r="D7" s="844"/>
      <c r="E7" s="845"/>
      <c r="F7" s="440"/>
    </row>
    <row r="8" spans="1:26" ht="31.5" thickTop="1" thickBot="1" x14ac:dyDescent="0.3">
      <c r="A8" s="262" t="s">
        <v>418</v>
      </c>
      <c r="B8" s="599">
        <v>14</v>
      </c>
      <c r="C8" s="263"/>
      <c r="D8" s="263"/>
      <c r="E8" s="263"/>
      <c r="F8" s="438"/>
    </row>
    <row r="9" spans="1:26" ht="31.5" thickTop="1" thickBot="1" x14ac:dyDescent="0.3">
      <c r="A9" s="262" t="s">
        <v>419</v>
      </c>
      <c r="B9" s="599">
        <v>12</v>
      </c>
      <c r="C9" s="263"/>
      <c r="D9" s="263"/>
      <c r="E9" s="263"/>
      <c r="F9" s="438"/>
    </row>
    <row r="10" spans="1:26" ht="31.5" thickTop="1" thickBot="1" x14ac:dyDescent="0.3">
      <c r="A10" s="262" t="s">
        <v>420</v>
      </c>
      <c r="B10" s="599">
        <v>7</v>
      </c>
      <c r="C10" s="263"/>
      <c r="D10" s="263"/>
      <c r="E10" s="263"/>
      <c r="F10" s="263"/>
    </row>
    <row r="11" spans="1:26" ht="20.25" thickTop="1" thickBot="1" x14ac:dyDescent="0.3">
      <c r="A11" s="843" t="s">
        <v>421</v>
      </c>
      <c r="B11" s="844"/>
      <c r="C11" s="844"/>
      <c r="D11" s="844"/>
      <c r="E11" s="845"/>
      <c r="F11" s="439"/>
      <c r="Y11" s="243"/>
    </row>
    <row r="12" spans="1:26" ht="31.5" thickTop="1" thickBot="1" x14ac:dyDescent="0.3">
      <c r="A12" s="262" t="s">
        <v>422</v>
      </c>
      <c r="B12" s="599">
        <v>5</v>
      </c>
      <c r="C12" s="263"/>
      <c r="D12" s="263"/>
      <c r="E12" s="263"/>
      <c r="F12" s="438"/>
    </row>
    <row r="13" spans="1:26" ht="31.5" thickTop="1" thickBot="1" x14ac:dyDescent="0.3">
      <c r="A13" s="285" t="s">
        <v>423</v>
      </c>
      <c r="B13" s="599">
        <v>5</v>
      </c>
      <c r="C13" s="263"/>
      <c r="D13" s="263"/>
      <c r="E13" s="263"/>
      <c r="F13" s="263"/>
    </row>
    <row r="14" spans="1:26" ht="31.5" thickTop="1" thickBot="1" x14ac:dyDescent="0.3">
      <c r="A14" s="285" t="s">
        <v>424</v>
      </c>
      <c r="B14" s="599">
        <v>2</v>
      </c>
      <c r="C14" s="263"/>
      <c r="D14" s="263"/>
      <c r="E14" s="263"/>
      <c r="F14" s="441"/>
    </row>
    <row r="15" spans="1:26" ht="20.25" thickTop="1" thickBot="1" x14ac:dyDescent="0.3">
      <c r="A15" s="843" t="s">
        <v>425</v>
      </c>
      <c r="B15" s="844"/>
      <c r="C15" s="844"/>
      <c r="D15" s="844"/>
      <c r="E15" s="845"/>
      <c r="F15" s="442"/>
    </row>
    <row r="16" spans="1:26" ht="16.5" thickTop="1" thickBot="1" x14ac:dyDescent="0.3">
      <c r="A16" s="262" t="s">
        <v>426</v>
      </c>
      <c r="B16" s="599">
        <v>16</v>
      </c>
      <c r="C16" s="263"/>
      <c r="D16" s="263"/>
      <c r="E16" s="263"/>
      <c r="F16" s="263"/>
    </row>
    <row r="17" spans="1:7" ht="31.5" thickTop="1" thickBot="1" x14ac:dyDescent="0.3">
      <c r="A17" s="262" t="s">
        <v>427</v>
      </c>
      <c r="B17" s="599">
        <v>16</v>
      </c>
      <c r="C17" s="263"/>
      <c r="D17" s="263"/>
      <c r="E17" s="263"/>
      <c r="F17" s="263"/>
    </row>
    <row r="18" spans="1:7" ht="31.5" thickTop="1" thickBot="1" x14ac:dyDescent="0.3">
      <c r="A18" s="262" t="s">
        <v>428</v>
      </c>
      <c r="B18" s="599">
        <v>4</v>
      </c>
      <c r="C18" s="263"/>
      <c r="D18" s="263"/>
      <c r="E18" s="263"/>
      <c r="F18" s="441"/>
    </row>
    <row r="19" spans="1:7" ht="20.25" thickTop="1" thickBot="1" x14ac:dyDescent="0.3">
      <c r="A19" s="843" t="s">
        <v>429</v>
      </c>
      <c r="B19" s="844"/>
      <c r="C19" s="844"/>
      <c r="D19" s="844"/>
      <c r="E19" s="845"/>
      <c r="F19" s="440"/>
    </row>
    <row r="20" spans="1:7" ht="16.5" thickTop="1" thickBot="1" x14ac:dyDescent="0.3">
      <c r="A20" s="262" t="s">
        <v>430</v>
      </c>
      <c r="B20" s="599">
        <v>4</v>
      </c>
      <c r="C20" s="263"/>
      <c r="D20" s="263"/>
      <c r="E20" s="263"/>
      <c r="F20" s="438"/>
    </row>
    <row r="21" spans="1:7" ht="31.5" thickTop="1" thickBot="1" x14ac:dyDescent="0.3">
      <c r="A21" s="262" t="s">
        <v>431</v>
      </c>
      <c r="B21" s="599">
        <v>2</v>
      </c>
      <c r="C21" s="263"/>
      <c r="D21" s="263"/>
      <c r="E21" s="263"/>
      <c r="F21" s="438"/>
    </row>
    <row r="22" spans="1:7" ht="16.5" thickTop="1" thickBot="1" x14ac:dyDescent="0.3">
      <c r="A22" s="262" t="s">
        <v>432</v>
      </c>
      <c r="B22" s="599">
        <v>1</v>
      </c>
      <c r="C22" s="263"/>
      <c r="D22" s="263"/>
      <c r="E22" s="263"/>
      <c r="F22" s="263"/>
    </row>
    <row r="23" spans="1:7" ht="15.75" thickTop="1" x14ac:dyDescent="0.25"/>
    <row r="24" spans="1:7" x14ac:dyDescent="0.25">
      <c r="A24" s="343" t="s">
        <v>433</v>
      </c>
    </row>
    <row r="25" spans="1:7" ht="17.25" x14ac:dyDescent="0.25">
      <c r="A25" s="846" t="s">
        <v>434</v>
      </c>
      <c r="B25" s="846"/>
      <c r="C25" s="846"/>
      <c r="D25" s="846"/>
      <c r="E25" s="846"/>
      <c r="F25" s="415"/>
    </row>
    <row r="26" spans="1:7" ht="21.75" thickBot="1" x14ac:dyDescent="0.4">
      <c r="A26" s="264" t="s">
        <v>407</v>
      </c>
      <c r="B26" s="265" t="s">
        <v>408</v>
      </c>
      <c r="C26" s="265" t="s">
        <v>409</v>
      </c>
      <c r="D26" s="265" t="s">
        <v>410</v>
      </c>
      <c r="E26" s="265" t="s">
        <v>411</v>
      </c>
      <c r="F26" s="435"/>
    </row>
    <row r="27" spans="1:7" ht="20.25" thickTop="1" thickBot="1" x14ac:dyDescent="0.3">
      <c r="A27" s="843" t="s">
        <v>413</v>
      </c>
      <c r="B27" s="844"/>
      <c r="C27" s="844"/>
      <c r="D27" s="844"/>
      <c r="E27" s="845"/>
      <c r="F27" s="442"/>
    </row>
    <row r="28" spans="1:7" ht="16.5" thickTop="1" thickBot="1" x14ac:dyDescent="0.3">
      <c r="A28" s="262" t="s">
        <v>414</v>
      </c>
      <c r="B28" s="599">
        <v>6</v>
      </c>
      <c r="C28" s="263"/>
      <c r="D28" s="263"/>
      <c r="E28" s="263"/>
      <c r="F28" s="434"/>
      <c r="G28" s="443"/>
    </row>
    <row r="29" spans="1:7" ht="31.5" thickTop="1" thickBot="1" x14ac:dyDescent="0.3">
      <c r="A29" s="262" t="s">
        <v>415</v>
      </c>
      <c r="B29" s="599">
        <v>6</v>
      </c>
      <c r="C29" s="263"/>
      <c r="D29" s="263"/>
      <c r="E29" s="263"/>
      <c r="G29" s="443"/>
    </row>
    <row r="30" spans="1:7" ht="31.5" thickTop="1" thickBot="1" x14ac:dyDescent="0.3">
      <c r="A30" s="262" t="s">
        <v>416</v>
      </c>
      <c r="B30" s="599">
        <v>4</v>
      </c>
      <c r="C30" s="263"/>
      <c r="D30" s="263"/>
      <c r="E30" s="263"/>
      <c r="F30" s="437"/>
      <c r="G30" s="443"/>
    </row>
    <row r="31" spans="1:7" ht="20.25" thickTop="1" thickBot="1" x14ac:dyDescent="0.3">
      <c r="A31" s="843" t="s">
        <v>417</v>
      </c>
      <c r="B31" s="844"/>
      <c r="C31" s="844"/>
      <c r="D31" s="844"/>
      <c r="E31" s="845"/>
      <c r="F31" s="436"/>
      <c r="G31" s="443"/>
    </row>
    <row r="32" spans="1:7" ht="31.5" thickTop="1" thickBot="1" x14ac:dyDescent="0.3">
      <c r="A32" s="262" t="s">
        <v>418</v>
      </c>
      <c r="B32" s="599" t="s">
        <v>554</v>
      </c>
      <c r="C32" s="263"/>
      <c r="D32" s="263"/>
      <c r="E32" s="263"/>
      <c r="F32" s="263"/>
    </row>
    <row r="33" spans="1:6" ht="31.5" thickTop="1" thickBot="1" x14ac:dyDescent="0.3">
      <c r="A33" s="262" t="s">
        <v>419</v>
      </c>
      <c r="B33" s="599" t="s">
        <v>554</v>
      </c>
      <c r="C33" s="263"/>
      <c r="D33" s="263"/>
      <c r="E33" s="263"/>
      <c r="F33" s="263"/>
    </row>
    <row r="34" spans="1:6" ht="31.5" thickTop="1" thickBot="1" x14ac:dyDescent="0.3">
      <c r="A34" s="262" t="s">
        <v>420</v>
      </c>
      <c r="B34" s="599" t="s">
        <v>554</v>
      </c>
      <c r="C34" s="263"/>
      <c r="D34" s="263"/>
      <c r="E34" s="263"/>
      <c r="F34" s="263"/>
    </row>
    <row r="35" spans="1:6" ht="20.25" thickTop="1" thickBot="1" x14ac:dyDescent="0.3">
      <c r="A35" s="843" t="s">
        <v>421</v>
      </c>
      <c r="B35" s="844"/>
      <c r="C35" s="844"/>
      <c r="D35" s="844"/>
      <c r="E35" s="845"/>
      <c r="F35" s="442"/>
    </row>
    <row r="36" spans="1:6" ht="31.5" thickTop="1" thickBot="1" x14ac:dyDescent="0.3">
      <c r="A36" s="262" t="s">
        <v>422</v>
      </c>
      <c r="B36" s="599" t="s">
        <v>554</v>
      </c>
      <c r="C36" s="263"/>
      <c r="D36" s="263"/>
      <c r="E36" s="263"/>
      <c r="F36" s="438"/>
    </row>
    <row r="37" spans="1:6" ht="31.5" thickTop="1" thickBot="1" x14ac:dyDescent="0.3">
      <c r="A37" s="285" t="s">
        <v>423</v>
      </c>
      <c r="B37" s="599" t="s">
        <v>554</v>
      </c>
      <c r="C37" s="263"/>
      <c r="D37" s="263"/>
      <c r="E37" s="263"/>
      <c r="F37" s="438"/>
    </row>
    <row r="38" spans="1:6" ht="31.5" thickTop="1" thickBot="1" x14ac:dyDescent="0.3">
      <c r="A38" s="285" t="s">
        <v>424</v>
      </c>
      <c r="B38" s="599" t="s">
        <v>554</v>
      </c>
      <c r="C38" s="263"/>
      <c r="D38" s="263"/>
      <c r="E38" s="263"/>
      <c r="F38" s="438"/>
    </row>
    <row r="39" spans="1:6" ht="20.25" thickTop="1" thickBot="1" x14ac:dyDescent="0.3">
      <c r="A39" s="843" t="s">
        <v>425</v>
      </c>
      <c r="B39" s="844"/>
      <c r="C39" s="844"/>
      <c r="D39" s="844"/>
      <c r="E39" s="845"/>
      <c r="F39" s="442"/>
    </row>
    <row r="40" spans="1:6" ht="16.5" thickTop="1" thickBot="1" x14ac:dyDescent="0.3">
      <c r="A40" s="262" t="s">
        <v>426</v>
      </c>
      <c r="B40" s="599">
        <v>1</v>
      </c>
      <c r="C40" s="263"/>
      <c r="D40" s="263"/>
      <c r="E40" s="263"/>
      <c r="F40" s="438"/>
    </row>
    <row r="41" spans="1:6" ht="31.5" thickTop="1" thickBot="1" x14ac:dyDescent="0.3">
      <c r="A41" s="262" t="s">
        <v>427</v>
      </c>
      <c r="B41" s="599">
        <v>1</v>
      </c>
      <c r="C41" s="263"/>
      <c r="D41" s="263"/>
      <c r="E41" s="263"/>
      <c r="F41" s="438"/>
    </row>
    <row r="42" spans="1:6" ht="31.5" thickTop="1" thickBot="1" x14ac:dyDescent="0.3">
      <c r="A42" s="262" t="s">
        <v>428</v>
      </c>
      <c r="B42" s="599">
        <v>0</v>
      </c>
      <c r="C42" s="263"/>
      <c r="D42" s="263"/>
      <c r="E42" s="263"/>
      <c r="F42" s="438"/>
    </row>
    <row r="43" spans="1:6" ht="20.25" thickTop="1" thickBot="1" x14ac:dyDescent="0.3">
      <c r="A43" s="843" t="s">
        <v>429</v>
      </c>
      <c r="B43" s="844"/>
      <c r="C43" s="844"/>
      <c r="D43" s="844"/>
      <c r="E43" s="845"/>
      <c r="F43" s="440"/>
    </row>
    <row r="44" spans="1:6" ht="16.5" thickTop="1" thickBot="1" x14ac:dyDescent="0.3">
      <c r="A44" s="262" t="s">
        <v>430</v>
      </c>
      <c r="B44" s="599">
        <v>1</v>
      </c>
      <c r="C44" s="263"/>
      <c r="D44" s="263"/>
      <c r="E44" s="263"/>
      <c r="F44" s="441"/>
    </row>
    <row r="45" spans="1:6" ht="31.5" thickTop="1" thickBot="1" x14ac:dyDescent="0.3">
      <c r="A45" s="262" t="s">
        <v>431</v>
      </c>
      <c r="B45" s="599">
        <v>1</v>
      </c>
      <c r="C45" s="263"/>
      <c r="D45" s="263"/>
      <c r="E45" s="263"/>
      <c r="F45" s="438"/>
    </row>
    <row r="46" spans="1:6" ht="16.5" thickTop="1" thickBot="1" x14ac:dyDescent="0.3">
      <c r="A46" s="262" t="s">
        <v>432</v>
      </c>
      <c r="B46" s="599">
        <v>1</v>
      </c>
      <c r="C46" s="263"/>
      <c r="D46" s="263"/>
      <c r="E46" s="263"/>
      <c r="F46" s="263"/>
    </row>
    <row r="47" spans="1:6" ht="15.75" thickTop="1" x14ac:dyDescent="0.25"/>
  </sheetData>
  <mergeCells count="12">
    <mergeCell ref="A1:E1"/>
    <mergeCell ref="A19:E19"/>
    <mergeCell ref="A15:E15"/>
    <mergeCell ref="A11:E11"/>
    <mergeCell ref="A7:E7"/>
    <mergeCell ref="A3:E3"/>
    <mergeCell ref="A43:E43"/>
    <mergeCell ref="A25:E25"/>
    <mergeCell ref="A27:E27"/>
    <mergeCell ref="A31:E31"/>
    <mergeCell ref="A35:E35"/>
    <mergeCell ref="A39:E39"/>
  </mergeCells>
  <phoneticPr fontId="89"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8" tint="0.39997558519241921"/>
  </sheetPr>
  <dimension ref="A1:M30"/>
  <sheetViews>
    <sheetView showGridLines="0" zoomScale="70" zoomScaleNormal="70" workbookViewId="0">
      <selection activeCell="H19" sqref="H10:H19"/>
    </sheetView>
  </sheetViews>
  <sheetFormatPr defaultColWidth="8.85546875" defaultRowHeight="15" x14ac:dyDescent="0.2"/>
  <cols>
    <col min="1" max="1" width="46.5703125" style="287" customWidth="1"/>
    <col min="2" max="4" width="17.42578125" style="286" customWidth="1"/>
    <col min="5" max="10" width="17.42578125" style="287" customWidth="1"/>
    <col min="11" max="13" width="15.5703125" style="287" customWidth="1"/>
    <col min="14" max="16384" width="8.85546875" style="287"/>
  </cols>
  <sheetData>
    <row r="1" spans="1:8" ht="9.9499999999999993" customHeight="1" x14ac:dyDescent="0.2"/>
    <row r="2" spans="1:8" ht="15.6" customHeight="1" x14ac:dyDescent="0.2">
      <c r="A2" s="847" t="s">
        <v>435</v>
      </c>
      <c r="B2" s="848"/>
      <c r="C2" s="848"/>
      <c r="D2" s="848"/>
      <c r="E2" s="848"/>
      <c r="F2" s="848"/>
      <c r="G2" s="848"/>
      <c r="H2" s="848"/>
    </row>
    <row r="3" spans="1:8" ht="15.6" customHeight="1" x14ac:dyDescent="0.2">
      <c r="A3" s="847"/>
      <c r="B3" s="848"/>
      <c r="C3" s="848"/>
      <c r="D3" s="848"/>
      <c r="E3" s="848"/>
      <c r="F3" s="848"/>
      <c r="G3" s="848"/>
      <c r="H3" s="848"/>
    </row>
    <row r="4" spans="1:8" ht="15.95" customHeight="1" x14ac:dyDescent="0.2">
      <c r="A4" s="847"/>
      <c r="B4" s="848"/>
      <c r="C4" s="848"/>
      <c r="D4" s="848"/>
      <c r="E4" s="848"/>
      <c r="F4" s="848"/>
      <c r="G4" s="848"/>
      <c r="H4" s="848"/>
    </row>
    <row r="5" spans="1:8" x14ac:dyDescent="0.2">
      <c r="A5" s="289" t="s">
        <v>436</v>
      </c>
      <c r="B5" s="290"/>
      <c r="C5" s="290"/>
      <c r="D5" s="290"/>
      <c r="E5" s="289"/>
      <c r="F5" s="289"/>
      <c r="G5" s="289"/>
    </row>
    <row r="6" spans="1:8" ht="6.95" customHeight="1" x14ac:dyDescent="0.2">
      <c r="A6" s="289"/>
      <c r="B6" s="290"/>
      <c r="C6" s="290"/>
      <c r="D6" s="290"/>
      <c r="E6" s="289"/>
      <c r="F6" s="289"/>
      <c r="G6" s="289"/>
    </row>
    <row r="7" spans="1:8" ht="14.1" customHeight="1" x14ac:dyDescent="0.2">
      <c r="A7" s="289" t="s">
        <v>437</v>
      </c>
      <c r="B7" s="290"/>
      <c r="C7" s="290"/>
      <c r="D7" s="290"/>
      <c r="E7" s="289"/>
      <c r="F7" s="289"/>
      <c r="G7" s="289"/>
    </row>
    <row r="8" spans="1:8" ht="14.1" customHeight="1" x14ac:dyDescent="0.2">
      <c r="A8" s="289"/>
      <c r="B8" s="290"/>
      <c r="C8" s="290"/>
      <c r="D8" s="290"/>
      <c r="E8" s="289"/>
      <c r="F8" s="289"/>
      <c r="G8" s="289"/>
    </row>
    <row r="9" spans="1:8" ht="45" x14ac:dyDescent="0.2">
      <c r="A9" s="597" t="s">
        <v>548</v>
      </c>
      <c r="B9" s="597" t="s">
        <v>549</v>
      </c>
      <c r="C9" s="597" t="s">
        <v>550</v>
      </c>
      <c r="D9" s="597" t="s">
        <v>551</v>
      </c>
      <c r="E9" s="597" t="s">
        <v>552</v>
      </c>
      <c r="F9" s="597" t="s">
        <v>438</v>
      </c>
      <c r="G9" s="597" t="s">
        <v>439</v>
      </c>
      <c r="H9" s="597" t="s">
        <v>553</v>
      </c>
    </row>
    <row r="10" spans="1:8" ht="14.1" customHeight="1" thickBot="1" x14ac:dyDescent="0.25">
      <c r="A10" s="594" t="s">
        <v>440</v>
      </c>
      <c r="B10" s="585">
        <v>215.4</v>
      </c>
      <c r="C10" s="587">
        <v>-12.4</v>
      </c>
      <c r="D10" s="588">
        <f t="shared" ref="D10:D18" si="0">C10/B10</f>
        <v>-5.7567316620241414E-2</v>
      </c>
      <c r="E10" s="586">
        <v>3.0099999999999998E-2</v>
      </c>
      <c r="F10" s="589">
        <f>60.87/B10</f>
        <v>0.28259052924791084</v>
      </c>
      <c r="G10" s="590">
        <v>0</v>
      </c>
      <c r="H10" s="878"/>
    </row>
    <row r="11" spans="1:8" ht="14.1" customHeight="1" thickBot="1" x14ac:dyDescent="0.25">
      <c r="A11" s="594" t="s">
        <v>63</v>
      </c>
      <c r="B11" s="595">
        <v>1</v>
      </c>
      <c r="C11" s="587">
        <v>-1</v>
      </c>
      <c r="D11" s="588">
        <f t="shared" si="0"/>
        <v>-1</v>
      </c>
      <c r="E11" s="586" t="s">
        <v>239</v>
      </c>
      <c r="F11" s="590">
        <v>0</v>
      </c>
      <c r="G11" s="590">
        <v>0</v>
      </c>
      <c r="H11" s="879"/>
    </row>
    <row r="12" spans="1:8" ht="14.1" customHeight="1" thickBot="1" x14ac:dyDescent="0.25">
      <c r="A12" s="594" t="s">
        <v>544</v>
      </c>
      <c r="B12" s="585">
        <v>249.41</v>
      </c>
      <c r="C12" s="587">
        <v>-74.69</v>
      </c>
      <c r="D12" s="588">
        <f t="shared" si="0"/>
        <v>-0.2994667415099635</v>
      </c>
      <c r="E12" s="586">
        <v>6.5199999999999994E-2</v>
      </c>
      <c r="F12" s="589">
        <f>117.95/B12</f>
        <v>0.47291608195341006</v>
      </c>
      <c r="G12" s="590">
        <v>0</v>
      </c>
      <c r="H12" s="878"/>
    </row>
    <row r="13" spans="1:8" ht="14.1" customHeight="1" thickBot="1" x14ac:dyDescent="0.25">
      <c r="A13" s="594" t="s">
        <v>441</v>
      </c>
      <c r="B13" s="585">
        <v>37.1</v>
      </c>
      <c r="C13" s="587">
        <v>-2.8</v>
      </c>
      <c r="D13" s="588">
        <f t="shared" si="0"/>
        <v>-7.5471698113207544E-2</v>
      </c>
      <c r="E13" s="586">
        <v>5.3100000000000001E-2</v>
      </c>
      <c r="F13" s="589">
        <f>0.91/B13</f>
        <v>2.4528301886792454E-2</v>
      </c>
      <c r="G13" s="589">
        <v>1.5363881401617249E-2</v>
      </c>
      <c r="H13" s="878"/>
    </row>
    <row r="14" spans="1:8" ht="14.1" customHeight="1" thickBot="1" x14ac:dyDescent="0.25">
      <c r="A14" s="594" t="s">
        <v>545</v>
      </c>
      <c r="B14" s="585">
        <v>21.6</v>
      </c>
      <c r="C14" s="587">
        <v>-10.6</v>
      </c>
      <c r="D14" s="588">
        <f t="shared" si="0"/>
        <v>-0.4907407407407407</v>
      </c>
      <c r="E14" s="586">
        <v>8.1900000000000001E-2</v>
      </c>
      <c r="F14" s="590">
        <v>0</v>
      </c>
      <c r="G14" s="590">
        <v>0</v>
      </c>
      <c r="H14" s="878"/>
    </row>
    <row r="15" spans="1:8" ht="14.1" customHeight="1" thickBot="1" x14ac:dyDescent="0.25">
      <c r="A15" s="594" t="s">
        <v>442</v>
      </c>
      <c r="B15" s="585">
        <v>86.93</v>
      </c>
      <c r="C15" s="587">
        <v>-14.33</v>
      </c>
      <c r="D15" s="588">
        <f t="shared" si="0"/>
        <v>-0.16484527780973196</v>
      </c>
      <c r="E15" s="586">
        <v>2.2800000000000001E-2</v>
      </c>
      <c r="F15" s="589">
        <f>0.31/B15</f>
        <v>3.5660876567353041E-3</v>
      </c>
      <c r="G15" s="589">
        <v>6.6720349706660522E-3</v>
      </c>
      <c r="H15" s="878"/>
    </row>
    <row r="16" spans="1:8" ht="14.1" customHeight="1" thickBot="1" x14ac:dyDescent="0.25">
      <c r="A16" s="594" t="s">
        <v>443</v>
      </c>
      <c r="B16" s="585">
        <v>41.25</v>
      </c>
      <c r="C16" s="587">
        <v>-6.2</v>
      </c>
      <c r="D16" s="588">
        <f t="shared" si="0"/>
        <v>-0.1503030303030303</v>
      </c>
      <c r="E16" s="586">
        <v>4.7000000000000002E-3</v>
      </c>
      <c r="F16" s="589">
        <f>3.63/B16</f>
        <v>8.7999999999999995E-2</v>
      </c>
      <c r="G16" s="589">
        <v>1.5272727272727273E-2</v>
      </c>
      <c r="H16" s="878"/>
    </row>
    <row r="17" spans="1:13" ht="14.1" customHeight="1" thickBot="1" x14ac:dyDescent="0.25">
      <c r="A17" s="594" t="s">
        <v>546</v>
      </c>
      <c r="B17" s="585">
        <v>52.26</v>
      </c>
      <c r="C17" s="587">
        <v>-11.2</v>
      </c>
      <c r="D17" s="588">
        <f t="shared" si="0"/>
        <v>-0.21431305013394564</v>
      </c>
      <c r="E17" s="586">
        <v>6.7900000000000002E-2</v>
      </c>
      <c r="F17" s="589">
        <f>6.1/B17</f>
        <v>0.11672407194795255</v>
      </c>
      <c r="G17" s="590">
        <v>0</v>
      </c>
      <c r="H17" s="878"/>
    </row>
    <row r="18" spans="1:13" ht="14.1" customHeight="1" thickBot="1" x14ac:dyDescent="0.3">
      <c r="A18" s="594" t="s">
        <v>547</v>
      </c>
      <c r="B18" s="596">
        <v>0.1</v>
      </c>
      <c r="C18" s="587">
        <v>-0.1</v>
      </c>
      <c r="D18" s="588">
        <f t="shared" si="0"/>
        <v>-1</v>
      </c>
      <c r="E18" s="586" t="s">
        <v>239</v>
      </c>
      <c r="F18" s="590">
        <v>0</v>
      </c>
      <c r="G18" s="590">
        <v>39.5</v>
      </c>
      <c r="H18" s="879"/>
    </row>
    <row r="19" spans="1:13" ht="16.5" thickBot="1" x14ac:dyDescent="0.3">
      <c r="A19" s="594" t="s">
        <v>444</v>
      </c>
      <c r="B19" s="596">
        <f>SUM(B10:B18)</f>
        <v>705.05000000000007</v>
      </c>
      <c r="C19" s="587">
        <f>SUM(C10:C18)</f>
        <v>-133.32</v>
      </c>
      <c r="D19" s="588">
        <f t="shared" ref="D19" si="1">C19/B19</f>
        <v>-0.18909297212963616</v>
      </c>
      <c r="E19" s="586"/>
      <c r="F19" s="598">
        <v>0.26938514998936242</v>
      </c>
      <c r="G19" s="598">
        <v>8.1270831855896741E-3</v>
      </c>
      <c r="H19" s="879"/>
    </row>
    <row r="22" spans="1:13" customFormat="1" ht="15.75" x14ac:dyDescent="0.25">
      <c r="A22" s="144" t="s">
        <v>445</v>
      </c>
      <c r="D22" s="288"/>
    </row>
    <row r="23" spans="1:13" customFormat="1" ht="15.75" x14ac:dyDescent="0.25">
      <c r="A23" s="144" t="s">
        <v>446</v>
      </c>
      <c r="D23" s="288"/>
    </row>
    <row r="24" spans="1:13" customFormat="1" ht="15.75" x14ac:dyDescent="0.25">
      <c r="A24" s="144"/>
      <c r="D24" s="288"/>
    </row>
    <row r="25" spans="1:13" customFormat="1" x14ac:dyDescent="0.25">
      <c r="B25" s="849" t="s">
        <v>447</v>
      </c>
      <c r="C25" s="849"/>
      <c r="D25" s="849"/>
      <c r="E25" s="850" t="s">
        <v>232</v>
      </c>
      <c r="F25" s="851"/>
      <c r="G25" s="852"/>
      <c r="H25" s="849" t="s">
        <v>233</v>
      </c>
      <c r="I25" s="849"/>
      <c r="J25" s="849"/>
      <c r="K25" s="849" t="s">
        <v>234</v>
      </c>
      <c r="L25" s="849"/>
      <c r="M25" s="849"/>
    </row>
    <row r="26" spans="1:13" customFormat="1" ht="15.75" thickBot="1" x14ac:dyDescent="0.3">
      <c r="A26" s="147"/>
      <c r="B26" s="292" t="s">
        <v>218</v>
      </c>
      <c r="C26" s="292" t="s">
        <v>448</v>
      </c>
      <c r="D26" s="292" t="s">
        <v>220</v>
      </c>
      <c r="E26" s="292" t="s">
        <v>449</v>
      </c>
      <c r="F26" s="292" t="s">
        <v>450</v>
      </c>
      <c r="G26" s="292" t="s">
        <v>223</v>
      </c>
      <c r="H26" s="292" t="s">
        <v>224</v>
      </c>
      <c r="I26" s="292" t="s">
        <v>225</v>
      </c>
      <c r="J26" s="292" t="s">
        <v>226</v>
      </c>
      <c r="K26" s="292" t="s">
        <v>227</v>
      </c>
      <c r="L26" s="292" t="s">
        <v>228</v>
      </c>
      <c r="M26" s="292" t="s">
        <v>229</v>
      </c>
    </row>
    <row r="27" spans="1:13" customFormat="1" ht="15.75" thickBot="1" x14ac:dyDescent="0.3">
      <c r="A27" s="291" t="s">
        <v>451</v>
      </c>
      <c r="B27" s="592">
        <f>1.82/707.45</f>
        <v>2.572619973142978E-3</v>
      </c>
      <c r="C27" s="592">
        <f>3.89/705.05</f>
        <v>5.5173391958017164E-3</v>
      </c>
      <c r="D27" s="592">
        <f>5.73/705.05</f>
        <v>8.1270831855896758E-3</v>
      </c>
      <c r="E27" s="145"/>
      <c r="F27" s="145"/>
      <c r="G27" s="145"/>
      <c r="H27" s="145"/>
      <c r="I27" s="145"/>
      <c r="J27" s="145"/>
      <c r="K27" s="145"/>
      <c r="L27" s="145"/>
      <c r="M27" s="145"/>
    </row>
    <row r="28" spans="1:13" customFormat="1" ht="15.75" thickBot="1" x14ac:dyDescent="0.3">
      <c r="A28" s="291" t="s">
        <v>452</v>
      </c>
      <c r="B28" s="592">
        <f>198.2/707.45</f>
        <v>0.28016114213018584</v>
      </c>
      <c r="C28" s="592">
        <f>188.63/705.05</f>
        <v>0.26754130912701229</v>
      </c>
      <c r="D28" s="592">
        <f>189.93/705.05</f>
        <v>0.26938514998936247</v>
      </c>
      <c r="E28" s="145"/>
      <c r="F28" s="145"/>
      <c r="G28" s="145"/>
      <c r="H28" s="145"/>
      <c r="I28" s="145"/>
      <c r="J28" s="145"/>
      <c r="K28" s="145"/>
      <c r="L28" s="145"/>
      <c r="M28" s="145"/>
    </row>
    <row r="29" spans="1:13" customFormat="1" ht="15.75" thickBot="1" x14ac:dyDescent="0.3">
      <c r="A29" s="291" t="s">
        <v>453</v>
      </c>
      <c r="B29" s="592">
        <f>200.02/707.45</f>
        <v>0.28273376210332885</v>
      </c>
      <c r="C29" s="592">
        <f>192.52/705.05</f>
        <v>0.27305864832281401</v>
      </c>
      <c r="D29" s="592">
        <f>195.66/705.05</f>
        <v>0.27751223317495216</v>
      </c>
      <c r="E29" s="146"/>
      <c r="F29" s="146"/>
      <c r="G29" s="146"/>
      <c r="H29" s="146"/>
      <c r="I29" s="146"/>
      <c r="J29" s="146"/>
      <c r="K29" s="146"/>
      <c r="L29" s="146"/>
      <c r="M29" s="146"/>
    </row>
    <row r="30" spans="1:13" customFormat="1" ht="15.75" thickBot="1" x14ac:dyDescent="0.3">
      <c r="A30" s="291" t="s">
        <v>454</v>
      </c>
      <c r="B30" s="593">
        <v>0</v>
      </c>
      <c r="C30" s="593">
        <v>0</v>
      </c>
      <c r="D30" s="593">
        <v>0</v>
      </c>
      <c r="E30" s="145"/>
      <c r="F30" s="145"/>
      <c r="G30" s="145"/>
      <c r="H30" s="145"/>
      <c r="I30" s="145"/>
      <c r="J30" s="145"/>
      <c r="K30" s="145"/>
      <c r="L30" s="145"/>
      <c r="M30" s="145"/>
    </row>
  </sheetData>
  <mergeCells count="5">
    <mergeCell ref="A2:H4"/>
    <mergeCell ref="B25:D25"/>
    <mergeCell ref="E25:G25"/>
    <mergeCell ref="H25:J25"/>
    <mergeCell ref="K25:M25"/>
  </mergeCells>
  <phoneticPr fontId="89" type="noConversion"/>
  <pageMargins left="0.7" right="0.7" top="0.75" bottom="0.75" header="0.3" footer="0.3"/>
  <pageSetup paperSize="9" orientation="portrait"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theme="0" tint="-0.249977111117893"/>
  </sheetPr>
  <dimension ref="A1:V14"/>
  <sheetViews>
    <sheetView zoomScale="70" zoomScaleNormal="70" workbookViewId="0">
      <selection activeCell="P11" sqref="P11"/>
    </sheetView>
  </sheetViews>
  <sheetFormatPr defaultRowHeight="15" x14ac:dyDescent="0.25"/>
  <cols>
    <col min="1" max="1" width="9.42578125" customWidth="1"/>
    <col min="2" max="2" width="4.5703125" customWidth="1"/>
    <col min="3" max="3" width="35.140625" bestFit="1" customWidth="1"/>
    <col min="4" max="4" width="7.42578125" customWidth="1"/>
    <col min="5" max="21" width="6.5703125" customWidth="1"/>
    <col min="22" max="22" width="34.42578125" customWidth="1"/>
  </cols>
  <sheetData>
    <row r="1" spans="1:22" ht="18.75" thickBot="1" x14ac:dyDescent="0.3">
      <c r="A1" s="865" t="s">
        <v>455</v>
      </c>
      <c r="B1" s="866"/>
      <c r="C1" s="866"/>
      <c r="D1" s="866"/>
      <c r="E1" s="866"/>
      <c r="F1" s="866"/>
      <c r="G1" s="866"/>
      <c r="H1" s="866"/>
      <c r="I1" s="866"/>
      <c r="J1" s="866"/>
      <c r="K1" s="866"/>
      <c r="L1" s="866"/>
      <c r="M1" s="866"/>
      <c r="N1" s="866"/>
      <c r="O1" s="866"/>
      <c r="P1" s="866"/>
      <c r="Q1" s="866"/>
      <c r="R1" s="866"/>
      <c r="S1" s="866"/>
      <c r="T1" s="866"/>
      <c r="U1" s="866"/>
      <c r="V1" s="867"/>
    </row>
    <row r="2" spans="1:22" ht="14.1" customHeight="1" thickBot="1" x14ac:dyDescent="0.3">
      <c r="A2" s="4"/>
      <c r="B2" s="5"/>
      <c r="C2" s="5"/>
      <c r="D2" s="5"/>
      <c r="E2" s="5"/>
      <c r="F2" s="5"/>
      <c r="G2" s="5"/>
      <c r="H2" s="5"/>
      <c r="I2" s="5"/>
      <c r="J2" s="5"/>
      <c r="K2" s="5"/>
      <c r="L2" s="5"/>
      <c r="M2" s="5"/>
      <c r="N2" s="5"/>
      <c r="O2" s="5"/>
      <c r="P2" s="5"/>
      <c r="Q2" s="5"/>
      <c r="R2" s="5"/>
      <c r="S2" s="5"/>
      <c r="T2" s="5"/>
      <c r="U2" s="5"/>
      <c r="V2" s="6"/>
    </row>
    <row r="3" spans="1:22" ht="45" x14ac:dyDescent="0.25">
      <c r="A3" s="873" t="s">
        <v>297</v>
      </c>
      <c r="B3" s="868"/>
      <c r="C3" s="7" t="s">
        <v>456</v>
      </c>
      <c r="D3" s="870" t="s">
        <v>457</v>
      </c>
      <c r="E3" s="853" t="s">
        <v>458</v>
      </c>
      <c r="F3" s="854"/>
      <c r="G3" s="854"/>
      <c r="H3" s="854"/>
      <c r="I3" s="854"/>
      <c r="J3" s="854"/>
      <c r="K3" s="854"/>
      <c r="L3" s="854"/>
      <c r="M3" s="854"/>
      <c r="N3" s="854"/>
      <c r="O3" s="854"/>
      <c r="P3" s="855"/>
      <c r="Q3" s="16"/>
      <c r="R3" s="17"/>
      <c r="S3" s="17"/>
      <c r="T3" s="18"/>
      <c r="U3" s="1"/>
      <c r="V3" s="862" t="s">
        <v>459</v>
      </c>
    </row>
    <row r="4" spans="1:22" ht="45" x14ac:dyDescent="0.25">
      <c r="A4" s="874"/>
      <c r="B4" s="868"/>
      <c r="C4" s="8" t="s">
        <v>460</v>
      </c>
      <c r="D4" s="871"/>
      <c r="E4" s="856"/>
      <c r="F4" s="857"/>
      <c r="G4" s="857"/>
      <c r="H4" s="857"/>
      <c r="I4" s="857"/>
      <c r="J4" s="857"/>
      <c r="K4" s="857"/>
      <c r="L4" s="857"/>
      <c r="M4" s="857"/>
      <c r="N4" s="857"/>
      <c r="O4" s="857"/>
      <c r="P4" s="858"/>
      <c r="Q4" s="19"/>
      <c r="R4" s="20"/>
      <c r="S4" s="20"/>
      <c r="T4" s="21"/>
      <c r="U4" s="2"/>
      <c r="V4" s="863"/>
    </row>
    <row r="5" spans="1:22" ht="45" x14ac:dyDescent="0.25">
      <c r="A5" s="874"/>
      <c r="B5" s="868"/>
      <c r="C5" s="8" t="s">
        <v>461</v>
      </c>
      <c r="D5" s="871"/>
      <c r="E5" s="856"/>
      <c r="F5" s="857"/>
      <c r="G5" s="857"/>
      <c r="H5" s="857"/>
      <c r="I5" s="857"/>
      <c r="J5" s="857"/>
      <c r="K5" s="857"/>
      <c r="L5" s="857"/>
      <c r="M5" s="857"/>
      <c r="N5" s="857"/>
      <c r="O5" s="857"/>
      <c r="P5" s="858"/>
      <c r="Q5" s="19"/>
      <c r="R5" s="20"/>
      <c r="S5" s="20"/>
      <c r="T5" s="21"/>
      <c r="U5" s="2"/>
      <c r="V5" s="863"/>
    </row>
    <row r="6" spans="1:22" ht="90" x14ac:dyDescent="0.25">
      <c r="A6" s="874"/>
      <c r="B6" s="868"/>
      <c r="C6" s="8" t="s">
        <v>462</v>
      </c>
      <c r="D6" s="871"/>
      <c r="E6" s="856"/>
      <c r="F6" s="857"/>
      <c r="G6" s="857"/>
      <c r="H6" s="857"/>
      <c r="I6" s="857"/>
      <c r="J6" s="857"/>
      <c r="K6" s="857"/>
      <c r="L6" s="857"/>
      <c r="M6" s="857"/>
      <c r="N6" s="857"/>
      <c r="O6" s="857"/>
      <c r="P6" s="858"/>
      <c r="Q6" s="19"/>
      <c r="R6" s="20"/>
      <c r="S6" s="20"/>
      <c r="T6" s="21"/>
      <c r="U6" s="2"/>
      <c r="V6" s="863"/>
    </row>
    <row r="7" spans="1:22" ht="60" x14ac:dyDescent="0.25">
      <c r="A7" s="874"/>
      <c r="B7" s="868"/>
      <c r="C7" s="8" t="s">
        <v>463</v>
      </c>
      <c r="D7" s="871"/>
      <c r="E7" s="856"/>
      <c r="F7" s="857"/>
      <c r="G7" s="857"/>
      <c r="H7" s="857"/>
      <c r="I7" s="857"/>
      <c r="J7" s="857"/>
      <c r="K7" s="857"/>
      <c r="L7" s="857"/>
      <c r="M7" s="857"/>
      <c r="N7" s="857"/>
      <c r="O7" s="857"/>
      <c r="P7" s="858"/>
      <c r="Q7" s="19"/>
      <c r="R7" s="20"/>
      <c r="S7" s="20"/>
      <c r="T7" s="21"/>
      <c r="U7" s="2"/>
      <c r="V7" s="863"/>
    </row>
    <row r="8" spans="1:22" ht="90" x14ac:dyDescent="0.25">
      <c r="A8" s="874"/>
      <c r="B8" s="868"/>
      <c r="C8" s="8" t="s">
        <v>464</v>
      </c>
      <c r="D8" s="871"/>
      <c r="E8" s="856"/>
      <c r="F8" s="857"/>
      <c r="G8" s="857"/>
      <c r="H8" s="857"/>
      <c r="I8" s="857"/>
      <c r="J8" s="857"/>
      <c r="K8" s="857"/>
      <c r="L8" s="857"/>
      <c r="M8" s="857"/>
      <c r="N8" s="857"/>
      <c r="O8" s="857"/>
      <c r="P8" s="858"/>
      <c r="Q8" s="19"/>
      <c r="R8" s="20"/>
      <c r="S8" s="20"/>
      <c r="T8" s="21"/>
      <c r="U8" s="2"/>
      <c r="V8" s="863"/>
    </row>
    <row r="9" spans="1:22" ht="105.75" thickBot="1" x14ac:dyDescent="0.3">
      <c r="A9" s="875"/>
      <c r="B9" s="869"/>
      <c r="C9" s="9" t="s">
        <v>465</v>
      </c>
      <c r="D9" s="872"/>
      <c r="E9" s="859"/>
      <c r="F9" s="860"/>
      <c r="G9" s="860"/>
      <c r="H9" s="860"/>
      <c r="I9" s="860"/>
      <c r="J9" s="860"/>
      <c r="K9" s="860"/>
      <c r="L9" s="860"/>
      <c r="M9" s="860"/>
      <c r="N9" s="860"/>
      <c r="O9" s="860"/>
      <c r="P9" s="861"/>
      <c r="Q9" s="22"/>
      <c r="R9" s="23"/>
      <c r="S9" s="23"/>
      <c r="T9" s="24"/>
      <c r="U9" s="3"/>
      <c r="V9" s="864"/>
    </row>
    <row r="10" spans="1:22" x14ac:dyDescent="0.25">
      <c r="A10" s="198"/>
    </row>
    <row r="11" spans="1:22" x14ac:dyDescent="0.25">
      <c r="A11" s="198"/>
    </row>
    <row r="12" spans="1:22" x14ac:dyDescent="0.25">
      <c r="A12" s="198"/>
    </row>
    <row r="13" spans="1:22" x14ac:dyDescent="0.25">
      <c r="A13" s="198"/>
    </row>
    <row r="14" spans="1:22" x14ac:dyDescent="0.25">
      <c r="A14" s="198"/>
    </row>
  </sheetData>
  <mergeCells count="6">
    <mergeCell ref="E3:P9"/>
    <mergeCell ref="V3:V9"/>
    <mergeCell ref="A1:V1"/>
    <mergeCell ref="B3:B9"/>
    <mergeCell ref="D3:D9"/>
    <mergeCell ref="A3:A9"/>
  </mergeCells>
  <pageMargins left="0.7" right="0.7" top="0.75" bottom="0.75" header="0.3" footer="0.3"/>
  <drawing r:id="rId1"/>
  <legacyDrawing r:id="rId2"/>
  <oleObjects>
    <mc:AlternateContent xmlns:mc="http://schemas.openxmlformats.org/markup-compatibility/2006">
      <mc:Choice Requires="x14">
        <oleObject progId="Macro-Enabled Worksheet" dvAspect="DVASPECT_ICON" shapeId="10241" r:id="rId3">
          <objectPr defaultSize="0" r:id="rId4">
            <anchor moveWithCells="1">
              <from>
                <xdr:col>4</xdr:col>
                <xdr:colOff>66675</xdr:colOff>
                <xdr:row>2</xdr:row>
                <xdr:rowOff>85725</xdr:rowOff>
              </from>
              <to>
                <xdr:col>6</xdr:col>
                <xdr:colOff>66675</xdr:colOff>
                <xdr:row>3</xdr:row>
                <xdr:rowOff>409575</xdr:rowOff>
              </to>
            </anchor>
          </objectPr>
        </oleObject>
      </mc:Choice>
      <mc:Fallback>
        <oleObject progId="Macro-Enabled Worksheet" dvAspect="DVASPECT_ICON" shapeId="10241" r:id="rId3"/>
      </mc:Fallback>
    </mc:AlternateContent>
    <mc:AlternateContent xmlns:mc="http://schemas.openxmlformats.org/markup-compatibility/2006">
      <mc:Choice Requires="x14">
        <oleObject progId="Macro-Enabled Worksheet" dvAspect="DVASPECT_ICON" shapeId="10242" r:id="rId5">
          <objectPr defaultSize="0" r:id="rId6">
            <anchor moveWithCells="1">
              <from>
                <xdr:col>6</xdr:col>
                <xdr:colOff>180975</xdr:colOff>
                <xdr:row>2</xdr:row>
                <xdr:rowOff>104775</xdr:rowOff>
              </from>
              <to>
                <xdr:col>8</xdr:col>
                <xdr:colOff>180975</xdr:colOff>
                <xdr:row>3</xdr:row>
                <xdr:rowOff>428625</xdr:rowOff>
              </to>
            </anchor>
          </objectPr>
        </oleObject>
      </mc:Choice>
      <mc:Fallback>
        <oleObject progId="Macro-Enabled Worksheet" dvAspect="DVASPECT_ICON" shapeId="10242" r:id="rId5"/>
      </mc:Fallback>
    </mc:AlternateContent>
    <mc:AlternateContent xmlns:mc="http://schemas.openxmlformats.org/markup-compatibility/2006">
      <mc:Choice Requires="x14">
        <oleObject progId="Macro-Enabled Worksheet" dvAspect="DVASPECT_ICON" shapeId="10243" r:id="rId7">
          <objectPr defaultSize="0" r:id="rId8">
            <anchor moveWithCells="1">
              <from>
                <xdr:col>8</xdr:col>
                <xdr:colOff>314325</xdr:colOff>
                <xdr:row>2</xdr:row>
                <xdr:rowOff>123825</xdr:rowOff>
              </from>
              <to>
                <xdr:col>10</xdr:col>
                <xdr:colOff>314325</xdr:colOff>
                <xdr:row>3</xdr:row>
                <xdr:rowOff>447675</xdr:rowOff>
              </to>
            </anchor>
          </objectPr>
        </oleObject>
      </mc:Choice>
      <mc:Fallback>
        <oleObject progId="Macro-Enabled Worksheet" dvAspect="DVASPECT_ICON" shapeId="10243" r:id="rId7"/>
      </mc:Fallback>
    </mc:AlternateContent>
    <mc:AlternateContent xmlns:mc="http://schemas.openxmlformats.org/markup-compatibility/2006">
      <mc:Choice Requires="x14">
        <oleObject progId="Worksheet" dvAspect="DVASPECT_ICON" shapeId="10244" r:id="rId9">
          <objectPr defaultSize="0" r:id="rId10">
            <anchor moveWithCells="1">
              <from>
                <xdr:col>10</xdr:col>
                <xdr:colOff>371475</xdr:colOff>
                <xdr:row>2</xdr:row>
                <xdr:rowOff>104775</xdr:rowOff>
              </from>
              <to>
                <xdr:col>12</xdr:col>
                <xdr:colOff>371475</xdr:colOff>
                <xdr:row>3</xdr:row>
                <xdr:rowOff>428625</xdr:rowOff>
              </to>
            </anchor>
          </objectPr>
        </oleObject>
      </mc:Choice>
      <mc:Fallback>
        <oleObject progId="Worksheet" dvAspect="DVASPECT_ICON" shapeId="10244" r:id="rId9"/>
      </mc:Fallback>
    </mc:AlternateContent>
    <mc:AlternateContent xmlns:mc="http://schemas.openxmlformats.org/markup-compatibility/2006">
      <mc:Choice Requires="x14">
        <oleObject progId="Worksheet" dvAspect="DVASPECT_ICON" shapeId="10245" r:id="rId11">
          <objectPr defaultSize="0" r:id="rId12">
            <anchor moveWithCells="1">
              <from>
                <xdr:col>13</xdr:col>
                <xdr:colOff>66675</xdr:colOff>
                <xdr:row>2</xdr:row>
                <xdr:rowOff>123825</xdr:rowOff>
              </from>
              <to>
                <xdr:col>15</xdr:col>
                <xdr:colOff>66675</xdr:colOff>
                <xdr:row>3</xdr:row>
                <xdr:rowOff>438150</xdr:rowOff>
              </to>
            </anchor>
          </objectPr>
        </oleObject>
      </mc:Choice>
      <mc:Fallback>
        <oleObject progId="Worksheet" dvAspect="DVASPECT_ICON" shapeId="10245" r:id="rId11"/>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2:H16"/>
  <sheetViews>
    <sheetView zoomScale="70" zoomScaleNormal="70" workbookViewId="0">
      <pane ySplit="4" topLeftCell="A5" activePane="bottomLeft" state="frozen"/>
      <selection pane="bottomLeft" activeCell="E10" sqref="E10"/>
    </sheetView>
  </sheetViews>
  <sheetFormatPr defaultColWidth="8.85546875" defaultRowHeight="15" x14ac:dyDescent="0.25"/>
  <cols>
    <col min="1" max="1" width="10" customWidth="1"/>
    <col min="2" max="2" width="63.42578125" customWidth="1"/>
    <col min="3" max="3" width="51.140625" customWidth="1"/>
    <col min="4" max="4" width="56.140625" customWidth="1"/>
    <col min="5" max="8" width="38.85546875" customWidth="1"/>
  </cols>
  <sheetData>
    <row r="2" spans="1:8" ht="19.5" customHeight="1" x14ac:dyDescent="0.25">
      <c r="A2" s="295" t="s">
        <v>466</v>
      </c>
    </row>
    <row r="3" spans="1:8" ht="15.75" thickBot="1" x14ac:dyDescent="0.3"/>
    <row r="4" spans="1:8" ht="57" thickBot="1" x14ac:dyDescent="0.3">
      <c r="A4" s="296" t="s">
        <v>467</v>
      </c>
      <c r="B4" s="297" t="str">
        <f>'[4]Data quality improvement plan'!B5</f>
        <v>Data quality indicator</v>
      </c>
      <c r="C4" s="297" t="str">
        <f>'[4]Data quality improvement plan'!E5</f>
        <v>Milestone Date</v>
      </c>
      <c r="D4" s="297" t="s">
        <v>468</v>
      </c>
      <c r="E4" s="298" t="s">
        <v>469</v>
      </c>
      <c r="F4" s="298" t="s">
        <v>470</v>
      </c>
      <c r="G4" s="298" t="s">
        <v>471</v>
      </c>
      <c r="H4" s="299" t="s">
        <v>472</v>
      </c>
    </row>
    <row r="5" spans="1:8" ht="30.95" customHeight="1" thickBot="1" x14ac:dyDescent="0.3">
      <c r="A5" s="876" t="s">
        <v>473</v>
      </c>
      <c r="B5" s="877"/>
      <c r="C5" s="300"/>
      <c r="D5" s="300"/>
      <c r="E5" s="301"/>
      <c r="F5" s="301"/>
      <c r="G5" s="301"/>
      <c r="H5" s="302"/>
    </row>
    <row r="6" spans="1:8" ht="143.44999999999999" customHeight="1" x14ac:dyDescent="0.25">
      <c r="A6" s="303" t="s">
        <v>474</v>
      </c>
      <c r="B6" s="304" t="s">
        <v>475</v>
      </c>
      <c r="C6" s="305" t="s">
        <v>476</v>
      </c>
      <c r="D6" s="306" t="s">
        <v>477</v>
      </c>
      <c r="E6" s="307"/>
      <c r="F6" s="308"/>
      <c r="G6" s="308"/>
      <c r="H6" s="309"/>
    </row>
    <row r="7" spans="1:8" ht="110.25" x14ac:dyDescent="0.25">
      <c r="A7" s="310" t="s">
        <v>478</v>
      </c>
      <c r="B7" s="311" t="s">
        <v>479</v>
      </c>
      <c r="C7" s="311" t="s">
        <v>480</v>
      </c>
      <c r="D7" s="312" t="s">
        <v>481</v>
      </c>
      <c r="E7" s="313"/>
      <c r="F7" s="314"/>
      <c r="G7" s="314"/>
      <c r="H7" s="315"/>
    </row>
    <row r="8" spans="1:8" ht="187.5" customHeight="1" x14ac:dyDescent="0.25">
      <c r="A8" s="310" t="s">
        <v>482</v>
      </c>
      <c r="B8" s="311" t="s">
        <v>483</v>
      </c>
      <c r="C8" s="311" t="s">
        <v>484</v>
      </c>
      <c r="D8" s="316" t="s">
        <v>485</v>
      </c>
      <c r="E8" s="313"/>
      <c r="F8" s="314"/>
      <c r="G8" s="314"/>
      <c r="H8" s="315"/>
    </row>
    <row r="9" spans="1:8" ht="110.25" x14ac:dyDescent="0.25">
      <c r="A9" s="310" t="s">
        <v>486</v>
      </c>
      <c r="B9" s="317" t="s">
        <v>487</v>
      </c>
      <c r="C9" s="311" t="s">
        <v>488</v>
      </c>
      <c r="D9" s="316" t="s">
        <v>489</v>
      </c>
      <c r="E9" s="313"/>
      <c r="F9" s="314"/>
      <c r="G9" s="314"/>
      <c r="H9" s="315"/>
    </row>
    <row r="10" spans="1:8" ht="63" x14ac:dyDescent="0.25">
      <c r="A10" s="310" t="s">
        <v>490</v>
      </c>
      <c r="B10" s="311" t="s">
        <v>491</v>
      </c>
      <c r="C10" s="311" t="s">
        <v>492</v>
      </c>
      <c r="D10" s="312" t="s">
        <v>493</v>
      </c>
      <c r="E10" s="313"/>
      <c r="F10" s="314"/>
      <c r="G10" s="314"/>
      <c r="H10" s="315"/>
    </row>
    <row r="11" spans="1:8" ht="77.45" customHeight="1" x14ac:dyDescent="0.25">
      <c r="A11" s="310" t="s">
        <v>494</v>
      </c>
      <c r="B11" s="311" t="s">
        <v>495</v>
      </c>
      <c r="C11" s="318" t="s">
        <v>496</v>
      </c>
      <c r="D11" s="316" t="s">
        <v>497</v>
      </c>
      <c r="E11" s="313"/>
      <c r="F11" s="314"/>
      <c r="G11" s="314"/>
      <c r="H11" s="315"/>
    </row>
    <row r="12" spans="1:8" ht="43.5" customHeight="1" thickBot="1" x14ac:dyDescent="0.3">
      <c r="A12" s="319" t="s">
        <v>498</v>
      </c>
      <c r="B12" s="320" t="s">
        <v>499</v>
      </c>
      <c r="C12" s="320" t="s">
        <v>500</v>
      </c>
      <c r="D12" s="321" t="s">
        <v>501</v>
      </c>
      <c r="E12" s="322"/>
      <c r="F12" s="323"/>
      <c r="G12" s="323"/>
      <c r="H12" s="324"/>
    </row>
    <row r="13" spans="1:8" ht="30.95" customHeight="1" thickBot="1" x14ac:dyDescent="0.35">
      <c r="A13" s="876" t="s">
        <v>502</v>
      </c>
      <c r="B13" s="877"/>
      <c r="C13" s="325"/>
      <c r="D13" s="325"/>
      <c r="E13" s="326"/>
      <c r="F13" s="326"/>
      <c r="G13" s="326"/>
      <c r="H13" s="327"/>
    </row>
    <row r="14" spans="1:8" ht="31.5" x14ac:dyDescent="0.25">
      <c r="A14" s="328" t="s">
        <v>503</v>
      </c>
      <c r="B14" s="305" t="s">
        <v>504</v>
      </c>
      <c r="C14" s="329"/>
      <c r="D14" s="330"/>
      <c r="E14" s="175"/>
      <c r="F14" s="331"/>
      <c r="G14" s="331"/>
      <c r="H14" s="332"/>
    </row>
    <row r="15" spans="1:8" ht="18.600000000000001" customHeight="1" x14ac:dyDescent="0.25">
      <c r="A15" s="333" t="s">
        <v>505</v>
      </c>
      <c r="B15" s="311" t="s">
        <v>506</v>
      </c>
      <c r="C15" s="334"/>
      <c r="D15" s="335"/>
      <c r="E15" s="176"/>
      <c r="F15" s="336"/>
      <c r="G15" s="336"/>
      <c r="H15" s="337"/>
    </row>
    <row r="16" spans="1:8" ht="20.45" customHeight="1" thickBot="1" x14ac:dyDescent="0.3">
      <c r="A16" s="338" t="s">
        <v>507</v>
      </c>
      <c r="B16" s="320" t="s">
        <v>508</v>
      </c>
      <c r="C16" s="339"/>
      <c r="D16" s="340"/>
      <c r="E16" s="177"/>
      <c r="F16" s="341"/>
      <c r="G16" s="341"/>
      <c r="H16" s="342"/>
    </row>
  </sheetData>
  <mergeCells count="2">
    <mergeCell ref="A5:B5"/>
    <mergeCell ref="A13:B13"/>
  </mergeCells>
  <pageMargins left="0.7" right="0.7" top="0.75" bottom="0.75" header="0.3" footer="0.3"/>
  <pageSetup paperSize="9" scale="51" fitToHeight="0" orientation="landscape" r:id="rId1"/>
  <drawing r:id="rId2"/>
  <legacyDrawing r:id="rId3"/>
  <oleObjects>
    <mc:AlternateContent xmlns:mc="http://schemas.openxmlformats.org/markup-compatibility/2006">
      <mc:Choice Requires="x14">
        <oleObject progId="Document" dvAspect="DVASPECT_ICON" shapeId="2049" r:id="rId4">
          <objectPr defaultSize="0" autoPict="0" r:id="rId5">
            <anchor moveWithCells="1">
              <from>
                <xdr:col>8</xdr:col>
                <xdr:colOff>295275</xdr:colOff>
                <xdr:row>5</xdr:row>
                <xdr:rowOff>161925</xdr:rowOff>
              </from>
              <to>
                <xdr:col>10</xdr:col>
                <xdr:colOff>485775</xdr:colOff>
                <xdr:row>5</xdr:row>
                <xdr:rowOff>1438275</xdr:rowOff>
              </to>
            </anchor>
          </objectPr>
        </oleObject>
      </mc:Choice>
      <mc:Fallback>
        <oleObject progId="Document" dvAspect="DVASPECT_ICON" shapeId="2049" r:id="rId4"/>
      </mc:Fallback>
    </mc:AlternateContent>
  </oleObject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B3:B6"/>
  <sheetViews>
    <sheetView workbookViewId="0">
      <selection activeCell="D16" sqref="D16"/>
    </sheetView>
  </sheetViews>
  <sheetFormatPr defaultRowHeight="15" x14ac:dyDescent="0.25"/>
  <cols>
    <col min="2" max="2" width="13.5703125" customWidth="1"/>
  </cols>
  <sheetData>
    <row r="3" spans="2:2" x14ac:dyDescent="0.25">
      <c r="B3" s="25" t="s">
        <v>509</v>
      </c>
    </row>
    <row r="4" spans="2:2" x14ac:dyDescent="0.25">
      <c r="B4" s="25" t="s">
        <v>510</v>
      </c>
    </row>
    <row r="5" spans="2:2" x14ac:dyDescent="0.25">
      <c r="B5" s="25" t="s">
        <v>511</v>
      </c>
    </row>
    <row r="6" spans="2:2" x14ac:dyDescent="0.25">
      <c r="B6" s="25" t="s">
        <v>512</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_ip_UnifiedCompliancePolicyUIAction xmlns="http://schemas.microsoft.com/sharepoint/v3" xsi:nil="true"/>
    <_ip_UnifiedCompliancePolicyProperties xmlns="http://schemas.microsoft.com/sharepoint/v3" xsi:nil="true"/>
    <lcf76f155ced4ddcb4097134ff3c332f xmlns="c60094c1-103e-4691-ab6b-603e2df31610">
      <Terms xmlns="http://schemas.microsoft.com/office/infopath/2007/PartnerControls"/>
    </lcf76f155ced4ddcb4097134ff3c332f>
    <TaxCatchAll xmlns="6584e5a5-4f8c-4090-b1cd-fba3d2dfea20" xsi:nil="true"/>
    <Comments xmlns="c60094c1-103e-4691-ab6b-603e2df31610"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D490C51B8E2DA041A7C716FE977D1AD9" ma:contentTypeVersion="21" ma:contentTypeDescription="Create a new document." ma:contentTypeScope="" ma:versionID="fcaf167f4394b70ee19fae2e9b04b03e">
  <xsd:schema xmlns:xsd="http://www.w3.org/2001/XMLSchema" xmlns:xs="http://www.w3.org/2001/XMLSchema" xmlns:p="http://schemas.microsoft.com/office/2006/metadata/properties" xmlns:ns1="http://schemas.microsoft.com/sharepoint/v3" xmlns:ns2="c60094c1-103e-4691-ab6b-603e2df31610" xmlns:ns3="6584e5a5-4f8c-4090-b1cd-fba3d2dfea20" targetNamespace="http://schemas.microsoft.com/office/2006/metadata/properties" ma:root="true" ma:fieldsID="d61e474eca3b8a6095588212261cde2d" ns1:_="" ns2:_="" ns3:_="">
    <xsd:import namespace="http://schemas.microsoft.com/sharepoint/v3"/>
    <xsd:import namespace="c60094c1-103e-4691-ab6b-603e2df31610"/>
    <xsd:import namespace="6584e5a5-4f8c-4090-b1cd-fba3d2dfea20"/>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DateTaken" minOccurs="0"/>
                <xsd:element ref="ns1:_ip_UnifiedCompliancePolicyProperties" minOccurs="0"/>
                <xsd:element ref="ns1:_ip_UnifiedCompliancePolicyUIAction" minOccurs="0"/>
                <xsd:element ref="ns2:MediaServiceAutoKeyPoints" minOccurs="0"/>
                <xsd:element ref="ns2:MediaServiceKeyPoints" minOccurs="0"/>
                <xsd:element ref="ns2:MediaServiceAutoTags" minOccurs="0"/>
                <xsd:element ref="ns2:MediaServiceOCR"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Comments" minOccurs="0"/>
                <xsd:element ref="ns2:MediaServiceLocation"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13" nillable="true" ma:displayName="Unified Compliance Policy Properties" ma:hidden="true" ma:internalName="_ip_UnifiedCompliancePolicyProperties">
      <xsd:simpleType>
        <xsd:restriction base="dms:Note"/>
      </xsd:simpleType>
    </xsd:element>
    <xsd:element name="_ip_UnifiedCompliancePolicyUIAction" ma:index="14" nillable="true" ma:displayName="Unified Compliance Policy UI Action"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c60094c1-103e-4691-ab6b-603e2df3161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2"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AutoTags" ma:index="17" nillable="true" ma:displayName="Tags" ma:internalName="MediaServiceAutoTags" ma:readOnly="true">
      <xsd:simpleType>
        <xsd:restriction base="dms:Text"/>
      </xsd:simpleType>
    </xsd:element>
    <xsd:element name="MediaServiceOCR" ma:index="18" nillable="true" ma:displayName="Extracted Text" ma:internalName="MediaServiceOCR" ma:readOnly="true">
      <xsd:simpleType>
        <xsd:restriction base="dms:Note">
          <xsd:maxLength value="255"/>
        </xsd:restriction>
      </xsd:simpleType>
    </xsd:element>
    <xsd:element name="MediaServiceGenerationTime" ma:index="19" nillable="true" ma:displayName="MediaServiceGenerationTime" ma:hidden="true" ma:internalName="MediaServiceGenerationTime" ma:readOnly="true">
      <xsd:simpleType>
        <xsd:restriction base="dms:Text"/>
      </xsd:simpleType>
    </xsd:element>
    <xsd:element name="MediaServiceEventHashCode" ma:index="20" nillable="true" ma:displayName="MediaServiceEventHashCode" ma:hidden="true" ma:internalName="MediaServiceEventHashCode" ma:readOnly="true">
      <xsd:simpleType>
        <xsd:restriction base="dms:Text"/>
      </xsd:simpleType>
    </xsd:element>
    <xsd:element name="MediaLengthInSeconds" ma:index="21" nillable="true" ma:displayName="Length (seconds)" ma:internalName="MediaLengthInSeconds" ma:readOnly="true">
      <xsd:simpleType>
        <xsd:restriction base="dms:Unknown"/>
      </xsd:simpleType>
    </xsd:element>
    <xsd:element name="lcf76f155ced4ddcb4097134ff3c332f" ma:index="23" nillable="true" ma:taxonomy="true" ma:internalName="lcf76f155ced4ddcb4097134ff3c332f" ma:taxonomyFieldName="MediaServiceImageTags" ma:displayName="Image Tags" ma:readOnly="false" ma:fieldId="{5cf76f15-5ced-4ddc-b409-7134ff3c332f}" ma:taxonomyMulti="true" ma:sspId="2c8d5fda-b97d-42c6-97e2-f76465e161c0" ma:termSetId="09814cd3-568e-fe90-9814-8d621ff8fb84" ma:anchorId="fba54fb3-c3e1-fe81-a776-ca4b69148c4d" ma:open="true" ma:isKeyword="false">
      <xsd:complexType>
        <xsd:sequence>
          <xsd:element ref="pc:Terms" minOccurs="0" maxOccurs="1"/>
        </xsd:sequence>
      </xsd:complexType>
    </xsd:element>
    <xsd:element name="Comments" ma:index="25" nillable="true" ma:displayName="Comments" ma:format="Dropdown" ma:internalName="Comments">
      <xsd:simpleType>
        <xsd:restriction base="dms:Text">
          <xsd:maxLength value="255"/>
        </xsd:restriction>
      </xsd:simpleType>
    </xsd:element>
    <xsd:element name="MediaServiceLocation" ma:index="26" nillable="true" ma:displayName="Location" ma:internalName="MediaServiceLocation" ma:readOnly="true">
      <xsd:simpleType>
        <xsd:restriction base="dms:Text"/>
      </xsd:simpleType>
    </xsd:element>
    <xsd:element name="MediaServiceObjectDetectorVersions" ma:index="27" nillable="true" ma:displayName="MediaServiceObjectDetectorVersions" ma:hidden="true" ma:indexed="true" ma:internalName="MediaServiceObjectDetectorVersions" ma:readOnly="true">
      <xsd:simpleType>
        <xsd:restriction base="dms:Text"/>
      </xsd:simpleType>
    </xsd:element>
    <xsd:element name="MediaServiceSearchProperties" ma:index="28"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6584e5a5-4f8c-4090-b1cd-fba3d2dfea20"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element name="TaxCatchAll" ma:index="24" nillable="true" ma:displayName="Taxonomy Catch All Column" ma:hidden="true" ma:list="{048d52c1-7527-4a94-b048-d2193521e279}" ma:internalName="TaxCatchAll" ma:showField="CatchAllData" ma:web="6584e5a5-4f8c-4090-b1cd-fba3d2dfea20">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742D4346-90BD-41C0-BA47-CD919B93937C}">
  <ds:schemaRefs>
    <ds:schemaRef ds:uri="http://schemas.microsoft.com/sharepoint/v3/contenttype/forms"/>
  </ds:schemaRefs>
</ds:datastoreItem>
</file>

<file path=customXml/itemProps2.xml><?xml version="1.0" encoding="utf-8"?>
<ds:datastoreItem xmlns:ds="http://schemas.openxmlformats.org/officeDocument/2006/customXml" ds:itemID="{B5FF612C-C00A-41BA-80E0-0A8022EA7B4C}">
  <ds:schemaRefs>
    <ds:schemaRef ds:uri="c60094c1-103e-4691-ab6b-603e2df31610"/>
    <ds:schemaRef ds:uri="http://schemas.microsoft.com/office/2006/metadata/properties"/>
    <ds:schemaRef ds:uri="http://schemas.microsoft.com/office/2006/documentManagement/types"/>
    <ds:schemaRef ds:uri="http://purl.org/dc/terms/"/>
    <ds:schemaRef ds:uri="http://purl.org/dc/elements/1.1/"/>
    <ds:schemaRef ds:uri="http://purl.org/dc/dcmitype/"/>
    <ds:schemaRef ds:uri="http://schemas.microsoft.com/office/infopath/2007/PartnerControls"/>
    <ds:schemaRef ds:uri="http://schemas.openxmlformats.org/package/2006/metadata/core-properties"/>
    <ds:schemaRef ds:uri="6584e5a5-4f8c-4090-b1cd-fba3d2dfea20"/>
    <ds:schemaRef ds:uri="http://schemas.microsoft.com/sharepoint/v3"/>
    <ds:schemaRef ds:uri="http://www.w3.org/XML/1998/namespace"/>
  </ds:schemaRefs>
</ds:datastoreItem>
</file>

<file path=customXml/itemProps3.xml><?xml version="1.0" encoding="utf-8"?>
<ds:datastoreItem xmlns:ds="http://schemas.openxmlformats.org/officeDocument/2006/customXml" ds:itemID="{4FACD21D-C04A-4CC1-973B-9AB0CBAB6F0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c60094c1-103e-4691-ab6b-603e2df31610"/>
    <ds:schemaRef ds:uri="6584e5a5-4f8c-4090-b1cd-fba3d2dfea20"/>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Metadata/LabelInfo.xml><?xml version="1.0" encoding="utf-8"?>
<clbl:labelList xmlns:clbl="http://schemas.microsoft.com/office/2020/mipLabelMetadata">
  <clbl:label id="{37c354b2-85b0-47f5-b222-07b48d774ee3}" enabled="0" method="" siteId="{37c354b2-85b0-47f5-b222-07b48d774ee3}" removed="1"/>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10</vt:i4>
      </vt:variant>
      <vt:variant>
        <vt:lpstr>Named Ranges</vt:lpstr>
      </vt:variant>
      <vt:variant>
        <vt:i4>4</vt:i4>
      </vt:variant>
    </vt:vector>
  </HeadingPairs>
  <TitlesOfParts>
    <vt:vector size="14" baseType="lpstr">
      <vt:lpstr>Contents</vt:lpstr>
      <vt:lpstr> Guidance </vt:lpstr>
      <vt:lpstr>S6A11_Contract_Reporting</vt:lpstr>
      <vt:lpstr>Arrows</vt:lpstr>
      <vt:lpstr>Complaints &amp; Compliments</vt:lpstr>
      <vt:lpstr>National Screening</vt:lpstr>
      <vt:lpstr>Safer Staffing</vt:lpstr>
      <vt:lpstr>Safer Staffing Report</vt:lpstr>
      <vt:lpstr>DQIPs Monitoring Sheet</vt:lpstr>
      <vt:lpstr>Validation</vt:lpstr>
      <vt:lpstr>' Guidance '!Print_Area</vt:lpstr>
      <vt:lpstr>'Complaints &amp; Compliments'!Print_Area</vt:lpstr>
      <vt:lpstr>S6A11_Contract_Reporting!Print_Area</vt:lpstr>
      <vt:lpstr>S6A11_Contract_Reporting!Print_Titles</vt:lpstr>
    </vt:vector>
  </TitlesOfParts>
  <Manager/>
  <Company>Rotherham Doncaster &amp; South Humber NHS Trust</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Hemsworth, Charlotte</dc:creator>
  <cp:keywords/>
  <dc:description/>
  <cp:lastModifiedBy>Uddin Kutub</cp:lastModifiedBy>
  <cp:revision/>
  <dcterms:created xsi:type="dcterms:W3CDTF">2013-11-12T09:06:37Z</dcterms:created>
  <dcterms:modified xsi:type="dcterms:W3CDTF">2024-07-25T15:43:12Z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0x010100D2E73684EE2C4040BD7B6D438CA26D05</vt:lpwstr>
  </property>
  <property fmtid="{D5CDD505-2E9C-101B-9397-08002B2CF9AE}" pid="3" name="Order">
    <vt:r8>9500</vt:r8>
  </property>
  <property fmtid="{D5CDD505-2E9C-101B-9397-08002B2CF9AE}" pid="4" name="MediaServiceImageTags">
    <vt:lpwstr/>
  </property>
</Properties>
</file>