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3.xml" ContentType="application/vnd.ms-office.chartstyle+xml"/>
  <Override PartName="/xl/charts/colors3.xml" ContentType="application/vnd.ms-office.chartcolorstyle+xml"/>
  <Override PartName="/xl/charts/chart2.xml" ContentType="application/vnd.openxmlformats-officedocument.drawingml.chart+xml"/>
  <Override PartName="/xl/charts/style4.xml" ContentType="application/vnd.ms-office.chartstyle+xml"/>
  <Override PartName="/xl/charts/colors4.xml" ContentType="application/vnd.ms-office.chartcolorstyle+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xl/charts/chart4.xml" ContentType="application/vnd.openxmlformats-officedocument.drawingml.chart+xml"/>
  <Override PartName="/xl/charts/style6.xml" ContentType="application/vnd.ms-office.chartstyle+xml"/>
  <Override PartName="/xl/charts/colors6.xml" ContentType="application/vnd.ms-office.chartcolorstyle+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lomFo\Downloads\"/>
    </mc:Choice>
  </mc:AlternateContent>
  <xr:revisionPtr revIDLastSave="0" documentId="13_ncr:1_{EBB9AF54-BD31-40BA-9E4C-DD61DEDA3081}" xr6:coauthVersionLast="45" xr6:coauthVersionMax="45" xr10:uidLastSave="{00000000-0000-0000-0000-000000000000}"/>
  <bookViews>
    <workbookView xWindow="-96" yWindow="-96" windowWidth="23232" windowHeight="12552" activeTab="5" xr2:uid="{00000000-000D-0000-FFFF-FFFF00000000}"/>
  </bookViews>
  <sheets>
    <sheet name="Guidance" sheetId="4" r:id="rId1"/>
    <sheet name="Process Map" sheetId="6" r:id="rId2"/>
    <sheet name="Summary" sheetId="1" r:id="rId3"/>
    <sheet name="Demand" sheetId="2" r:id="rId4"/>
    <sheet name="Capacity" sheetId="3" r:id="rId5"/>
    <sheet name="Impact on Waitlist" sheetId="8" r:id="rId6"/>
  </sheets>
  <definedNames>
    <definedName name="_xlchart.v1.0" hidden="1">Summary!$J$7:$J$12</definedName>
    <definedName name="_xlchart.v1.1" hidden="1">Summary!$L$7:$L$12</definedName>
    <definedName name="_xlchart.v1.2" hidden="1">Summary!$E$7:$E$12</definedName>
    <definedName name="_xlchart.v1.3" hidden="1">Summary!$G$7:$G$12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 i="8" l="1"/>
  <c r="Z4" i="8"/>
  <c r="V4" i="8"/>
  <c r="N4" i="8"/>
  <c r="J4" i="8"/>
  <c r="Y3" i="8"/>
  <c r="U3" i="8"/>
  <c r="Q3" i="8"/>
  <c r="M3" i="8"/>
  <c r="I3" i="8"/>
  <c r="E3" i="8"/>
  <c r="F4" i="8"/>
  <c r="AZ39" i="3"/>
  <c r="AR39" i="3"/>
  <c r="AJ39" i="3"/>
  <c r="AB39" i="3"/>
  <c r="T39" i="3"/>
  <c r="L39" i="3"/>
  <c r="AX13" i="3"/>
  <c r="AQ13" i="3"/>
  <c r="AJ13" i="3"/>
  <c r="AC13" i="3"/>
  <c r="V13" i="3"/>
  <c r="O13" i="3"/>
  <c r="E26" i="2"/>
  <c r="E25" i="2"/>
  <c r="E24" i="2"/>
  <c r="E23" i="2"/>
  <c r="E22" i="2"/>
  <c r="E21" i="2"/>
  <c r="E16" i="2"/>
  <c r="E15" i="2"/>
  <c r="E14" i="2"/>
  <c r="E13" i="2"/>
  <c r="E12" i="2"/>
  <c r="E11" i="2"/>
  <c r="E10" i="2"/>
  <c r="E9" i="2"/>
  <c r="E8" i="2"/>
  <c r="E7" i="2"/>
  <c r="E6" i="2"/>
  <c r="E5" i="2"/>
  <c r="F5" i="2"/>
  <c r="F6" i="2" s="1"/>
  <c r="F7" i="2" s="1"/>
  <c r="J12" i="1"/>
  <c r="J11" i="1"/>
  <c r="J10" i="1"/>
  <c r="J9" i="1"/>
  <c r="J8" i="1"/>
  <c r="J7" i="1"/>
  <c r="E38" i="1"/>
  <c r="E37" i="1"/>
  <c r="E36" i="1"/>
  <c r="E35" i="1"/>
  <c r="E34" i="1"/>
  <c r="E33" i="1"/>
  <c r="E32" i="1"/>
  <c r="E31" i="1"/>
  <c r="E30" i="1"/>
  <c r="E29" i="1"/>
  <c r="E28" i="1"/>
  <c r="E27" i="1"/>
  <c r="E22" i="1"/>
  <c r="E21" i="1"/>
  <c r="E20" i="1"/>
  <c r="E19" i="1"/>
  <c r="E18" i="1"/>
  <c r="E17" i="1"/>
  <c r="E12" i="1"/>
  <c r="E11" i="1"/>
  <c r="E10" i="1"/>
  <c r="E9" i="1"/>
  <c r="E8" i="1"/>
  <c r="E7" i="1"/>
  <c r="F8" i="2" l="1"/>
  <c r="F9" i="2" s="1"/>
  <c r="F10" i="2" s="1"/>
  <c r="F11" i="2" s="1"/>
  <c r="F12" i="2" s="1"/>
  <c r="F13" i="2" s="1"/>
  <c r="F14" i="2" s="1"/>
  <c r="F15" i="2" s="1"/>
  <c r="F16" i="2" s="1"/>
  <c r="AC35" i="3"/>
  <c r="L35" i="3"/>
  <c r="BB60" i="3"/>
  <c r="BB59" i="3"/>
  <c r="BB58" i="3"/>
  <c r="BB57" i="3"/>
  <c r="BB56" i="3"/>
  <c r="BB55" i="3"/>
  <c r="BB54" i="3"/>
  <c r="BB53" i="3"/>
  <c r="BB52" i="3"/>
  <c r="BB51" i="3"/>
  <c r="BB50" i="3"/>
  <c r="BB49" i="3"/>
  <c r="BB48" i="3"/>
  <c r="BB47" i="3"/>
  <c r="BB46" i="3"/>
  <c r="BB45" i="3"/>
  <c r="BB44" i="3"/>
  <c r="BB43" i="3"/>
  <c r="BB42" i="3"/>
  <c r="BB41" i="3"/>
  <c r="AT60" i="3"/>
  <c r="AT59" i="3"/>
  <c r="AT58" i="3"/>
  <c r="AT57" i="3"/>
  <c r="AT56" i="3"/>
  <c r="AT55" i="3"/>
  <c r="AT54" i="3"/>
  <c r="AT53" i="3"/>
  <c r="AT52" i="3"/>
  <c r="AT51" i="3"/>
  <c r="AT50" i="3"/>
  <c r="AT49" i="3"/>
  <c r="AT48" i="3"/>
  <c r="AT47" i="3"/>
  <c r="AT46" i="3"/>
  <c r="AT45" i="3"/>
  <c r="AT44" i="3"/>
  <c r="AT43" i="3"/>
  <c r="AT42" i="3"/>
  <c r="AT41" i="3"/>
  <c r="AL60" i="3"/>
  <c r="AL59" i="3"/>
  <c r="AL58" i="3"/>
  <c r="AL57" i="3"/>
  <c r="AL56" i="3"/>
  <c r="AL55" i="3"/>
  <c r="AL54" i="3"/>
  <c r="AL53" i="3"/>
  <c r="AL52" i="3"/>
  <c r="AL51" i="3"/>
  <c r="AL50" i="3"/>
  <c r="AL49" i="3"/>
  <c r="AL48" i="3"/>
  <c r="AL47" i="3"/>
  <c r="AL46" i="3"/>
  <c r="AL45" i="3"/>
  <c r="AL44" i="3"/>
  <c r="AL43" i="3"/>
  <c r="AL42" i="3"/>
  <c r="AL41" i="3"/>
  <c r="AD60" i="3"/>
  <c r="AD59" i="3"/>
  <c r="AD58" i="3"/>
  <c r="AD57" i="3"/>
  <c r="AD56" i="3"/>
  <c r="AD55" i="3"/>
  <c r="AD54" i="3"/>
  <c r="AD53" i="3"/>
  <c r="AD52" i="3"/>
  <c r="AD51" i="3"/>
  <c r="AD50" i="3"/>
  <c r="AD49" i="3"/>
  <c r="AD48" i="3"/>
  <c r="AD47" i="3"/>
  <c r="AD46" i="3"/>
  <c r="AD45" i="3"/>
  <c r="AD44" i="3"/>
  <c r="AD43" i="3"/>
  <c r="AD42" i="3"/>
  <c r="AD41" i="3"/>
  <c r="V41" i="3"/>
  <c r="V60" i="3"/>
  <c r="V59" i="3"/>
  <c r="V58" i="3"/>
  <c r="V57" i="3"/>
  <c r="V56" i="3"/>
  <c r="V55" i="3"/>
  <c r="V54" i="3"/>
  <c r="V53" i="3"/>
  <c r="V52" i="3"/>
  <c r="V51" i="3"/>
  <c r="V50" i="3"/>
  <c r="V49" i="3"/>
  <c r="V48" i="3"/>
  <c r="V47" i="3"/>
  <c r="V46" i="3"/>
  <c r="V45" i="3"/>
  <c r="V44" i="3"/>
  <c r="V43" i="3"/>
  <c r="V42" i="3"/>
  <c r="N42" i="3"/>
  <c r="N43" i="3"/>
  <c r="N44" i="3"/>
  <c r="N45" i="3"/>
  <c r="N46" i="3"/>
  <c r="N47" i="3"/>
  <c r="N48" i="3"/>
  <c r="N49" i="3"/>
  <c r="N50" i="3"/>
  <c r="N51" i="3"/>
  <c r="N52" i="3"/>
  <c r="N53" i="3"/>
  <c r="N54" i="3"/>
  <c r="N55" i="3"/>
  <c r="N56" i="3"/>
  <c r="N57" i="3"/>
  <c r="N58" i="3"/>
  <c r="N59" i="3"/>
  <c r="N60" i="3"/>
  <c r="N41" i="3"/>
  <c r="H23" i="1"/>
  <c r="F27" i="2"/>
  <c r="BB61" i="3" l="1"/>
  <c r="G22" i="1" s="1"/>
  <c r="AT61" i="3"/>
  <c r="G21" i="1" s="1"/>
  <c r="AL61" i="3"/>
  <c r="G20" i="1" s="1"/>
  <c r="V61" i="3"/>
  <c r="G18" i="1" s="1"/>
  <c r="AD61" i="3"/>
  <c r="G19" i="1" s="1"/>
  <c r="N61" i="3"/>
  <c r="L26" i="1" l="1"/>
  <c r="G4" i="8" s="1"/>
  <c r="G5" i="8" s="1"/>
  <c r="G6" i="8" s="1"/>
  <c r="G7" i="8" s="1"/>
  <c r="G8" i="8" s="1"/>
  <c r="G9" i="8" s="1"/>
  <c r="G10" i="8" s="1"/>
  <c r="G11" i="8" s="1"/>
  <c r="G12" i="8" s="1"/>
  <c r="G13" i="8" s="1"/>
  <c r="G14" i="8" s="1"/>
  <c r="G15" i="8" s="1"/>
  <c r="G16" i="8" s="1"/>
  <c r="G17" i="8" s="1"/>
  <c r="G18" i="8" s="1"/>
  <c r="G19" i="8" s="1"/>
  <c r="G20" i="8" s="1"/>
  <c r="G21" i="8" s="1"/>
  <c r="G22" i="8" s="1"/>
  <c r="G23" i="8" s="1"/>
  <c r="G17" i="1"/>
  <c r="L27" i="1"/>
  <c r="K4" i="8" s="1"/>
  <c r="H18" i="1"/>
  <c r="H17" i="1"/>
  <c r="H21" i="1"/>
  <c r="L30" i="1"/>
  <c r="W4" i="8" s="1"/>
  <c r="H20" i="1"/>
  <c r="L29" i="1"/>
  <c r="S4" i="8" s="1"/>
  <c r="L28" i="1"/>
  <c r="O4" i="8" s="1"/>
  <c r="L31" i="1"/>
  <c r="AA4" i="8" s="1"/>
  <c r="H22" i="1"/>
  <c r="F5" i="8" l="1"/>
  <c r="F6" i="8" s="1"/>
  <c r="F7" i="8" s="1"/>
  <c r="F8" i="8" s="1"/>
  <c r="F9" i="8" s="1"/>
  <c r="F10" i="8" s="1"/>
  <c r="F11" i="8" s="1"/>
  <c r="F12" i="8" s="1"/>
  <c r="F13" i="8" s="1"/>
  <c r="F14" i="8" s="1"/>
  <c r="F15" i="8" s="1"/>
  <c r="F16" i="8" s="1"/>
  <c r="F17" i="8" s="1"/>
  <c r="F18" i="8" s="1"/>
  <c r="F19" i="8" s="1"/>
  <c r="F20" i="8" s="1"/>
  <c r="F21" i="8" s="1"/>
  <c r="F22" i="8" s="1"/>
  <c r="F23" i="8" s="1"/>
  <c r="S5" i="8"/>
  <c r="S6" i="8" s="1"/>
  <c r="S7" i="8" s="1"/>
  <c r="S8" i="8" s="1"/>
  <c r="S9" i="8" s="1"/>
  <c r="S10" i="8" s="1"/>
  <c r="S11" i="8" s="1"/>
  <c r="S12" i="8" s="1"/>
  <c r="S13" i="8" s="1"/>
  <c r="S14" i="8" s="1"/>
  <c r="S15" i="8" s="1"/>
  <c r="S16" i="8" s="1"/>
  <c r="S17" i="8" s="1"/>
  <c r="S18" i="8" s="1"/>
  <c r="S19" i="8" s="1"/>
  <c r="S20" i="8" s="1"/>
  <c r="S21" i="8" s="1"/>
  <c r="S22" i="8" s="1"/>
  <c r="S23" i="8" s="1"/>
  <c r="R5" i="8"/>
  <c r="AA5" i="8"/>
  <c r="AA6" i="8" s="1"/>
  <c r="AA7" i="8" s="1"/>
  <c r="AA8" i="8" s="1"/>
  <c r="AA9" i="8" s="1"/>
  <c r="AA10" i="8" s="1"/>
  <c r="AA11" i="8" s="1"/>
  <c r="AA12" i="8" s="1"/>
  <c r="AA13" i="8" s="1"/>
  <c r="AA14" i="8" s="1"/>
  <c r="AA15" i="8" s="1"/>
  <c r="AA16" i="8" s="1"/>
  <c r="AA17" i="8" s="1"/>
  <c r="AA18" i="8" s="1"/>
  <c r="AA19" i="8" s="1"/>
  <c r="AA20" i="8" s="1"/>
  <c r="AA21" i="8" s="1"/>
  <c r="AA22" i="8" s="1"/>
  <c r="AA23" i="8" s="1"/>
  <c r="Z5" i="8"/>
  <c r="N5" i="8"/>
  <c r="O5" i="8"/>
  <c r="O6" i="8" s="1"/>
  <c r="O7" i="8" s="1"/>
  <c r="O8" i="8" s="1"/>
  <c r="O9" i="8" s="1"/>
  <c r="O10" i="8" s="1"/>
  <c r="O11" i="8" s="1"/>
  <c r="O12" i="8" s="1"/>
  <c r="O13" i="8" s="1"/>
  <c r="O14" i="8" s="1"/>
  <c r="O15" i="8" s="1"/>
  <c r="O16" i="8" s="1"/>
  <c r="O17" i="8" s="1"/>
  <c r="O18" i="8" s="1"/>
  <c r="O19" i="8" s="1"/>
  <c r="O20" i="8" s="1"/>
  <c r="O21" i="8" s="1"/>
  <c r="O22" i="8" s="1"/>
  <c r="O23" i="8" s="1"/>
  <c r="W5" i="8"/>
  <c r="W6" i="8" s="1"/>
  <c r="W7" i="8" s="1"/>
  <c r="W8" i="8" s="1"/>
  <c r="W9" i="8" s="1"/>
  <c r="W10" i="8" s="1"/>
  <c r="W11" i="8" s="1"/>
  <c r="W12" i="8" s="1"/>
  <c r="W13" i="8" s="1"/>
  <c r="W14" i="8" s="1"/>
  <c r="W15" i="8" s="1"/>
  <c r="W16" i="8" s="1"/>
  <c r="W17" i="8" s="1"/>
  <c r="W18" i="8" s="1"/>
  <c r="W19" i="8" s="1"/>
  <c r="W20" i="8" s="1"/>
  <c r="W21" i="8" s="1"/>
  <c r="W22" i="8" s="1"/>
  <c r="W23" i="8" s="1"/>
  <c r="V5" i="8"/>
  <c r="K5" i="8"/>
  <c r="K6" i="8" s="1"/>
  <c r="K7" i="8" s="1"/>
  <c r="K8" i="8" s="1"/>
  <c r="K9" i="8" s="1"/>
  <c r="K10" i="8" s="1"/>
  <c r="K11" i="8" s="1"/>
  <c r="K12" i="8" s="1"/>
  <c r="K13" i="8" s="1"/>
  <c r="K14" i="8" s="1"/>
  <c r="K15" i="8" s="1"/>
  <c r="K16" i="8" s="1"/>
  <c r="K17" i="8" s="1"/>
  <c r="K18" i="8" s="1"/>
  <c r="K19" i="8" s="1"/>
  <c r="K20" i="8" s="1"/>
  <c r="K21" i="8" s="1"/>
  <c r="K22" i="8" s="1"/>
  <c r="K23" i="8" s="1"/>
  <c r="J5" i="8"/>
  <c r="M31" i="1"/>
  <c r="M29" i="1"/>
  <c r="BC42" i="3"/>
  <c r="BC43" i="3"/>
  <c r="BC44" i="3"/>
  <c r="BC45" i="3"/>
  <c r="BC46" i="3"/>
  <c r="BC47" i="3"/>
  <c r="BC48" i="3"/>
  <c r="BE48" i="3" s="1"/>
  <c r="BC49" i="3"/>
  <c r="BC50" i="3"/>
  <c r="BC51" i="3"/>
  <c r="BC52" i="3"/>
  <c r="BC53" i="3"/>
  <c r="BC54" i="3"/>
  <c r="BC55" i="3"/>
  <c r="BC56" i="3"/>
  <c r="BC57" i="3"/>
  <c r="BC58" i="3"/>
  <c r="BC59" i="3"/>
  <c r="BC60" i="3"/>
  <c r="BE60" i="3" s="1"/>
  <c r="BC41" i="3"/>
  <c r="AU42" i="3"/>
  <c r="AU43" i="3"/>
  <c r="AU44" i="3"/>
  <c r="AU45" i="3"/>
  <c r="AU46" i="3"/>
  <c r="AU47" i="3"/>
  <c r="AU48" i="3"/>
  <c r="AU49" i="3"/>
  <c r="AU50" i="3"/>
  <c r="AU51" i="3"/>
  <c r="AU52" i="3"/>
  <c r="AW52" i="3" s="1"/>
  <c r="AU53" i="3"/>
  <c r="AU54" i="3"/>
  <c r="AU55" i="3"/>
  <c r="AU56" i="3"/>
  <c r="AU57" i="3"/>
  <c r="AU58" i="3"/>
  <c r="AU59" i="3"/>
  <c r="AU60" i="3"/>
  <c r="AW60" i="3" s="1"/>
  <c r="AU41" i="3"/>
  <c r="AM42" i="3"/>
  <c r="AM43" i="3"/>
  <c r="AM44" i="3"/>
  <c r="AM45" i="3"/>
  <c r="AM46" i="3"/>
  <c r="AM47" i="3"/>
  <c r="AM48" i="3"/>
  <c r="AO48" i="3" s="1"/>
  <c r="AM49" i="3"/>
  <c r="AM50" i="3"/>
  <c r="AO50" i="3" s="1"/>
  <c r="AM51" i="3"/>
  <c r="AM52" i="3"/>
  <c r="AO52" i="3" s="1"/>
  <c r="AM53" i="3"/>
  <c r="AM54" i="3"/>
  <c r="AM55" i="3"/>
  <c r="AM56" i="3"/>
  <c r="AM57" i="3"/>
  <c r="AM58" i="3"/>
  <c r="AO58" i="3" s="1"/>
  <c r="AM59" i="3"/>
  <c r="AM60" i="3"/>
  <c r="AO60" i="3" s="1"/>
  <c r="AM41" i="3"/>
  <c r="AE42" i="3"/>
  <c r="AE43" i="3"/>
  <c r="AE44" i="3"/>
  <c r="AE45" i="3"/>
  <c r="AE46" i="3"/>
  <c r="AE47" i="3"/>
  <c r="AE48" i="3"/>
  <c r="AE49" i="3"/>
  <c r="AE50" i="3"/>
  <c r="AG50" i="3" s="1"/>
  <c r="AE51" i="3"/>
  <c r="AE52" i="3"/>
  <c r="AE53" i="3"/>
  <c r="AE54" i="3"/>
  <c r="AE55" i="3"/>
  <c r="AE56" i="3"/>
  <c r="AE57" i="3"/>
  <c r="AE58" i="3"/>
  <c r="AE59" i="3"/>
  <c r="AE60" i="3"/>
  <c r="AE41" i="3"/>
  <c r="W42" i="3"/>
  <c r="W43" i="3"/>
  <c r="W44" i="3"/>
  <c r="W45" i="3"/>
  <c r="W46" i="3"/>
  <c r="W47" i="3"/>
  <c r="W48" i="3"/>
  <c r="Y48" i="3" s="1"/>
  <c r="W49" i="3"/>
  <c r="W50" i="3"/>
  <c r="W51" i="3"/>
  <c r="W52" i="3"/>
  <c r="Y52" i="3" s="1"/>
  <c r="W53" i="3"/>
  <c r="W54" i="3"/>
  <c r="W55" i="3"/>
  <c r="W56" i="3"/>
  <c r="Y56" i="3" s="1"/>
  <c r="W57" i="3"/>
  <c r="W58" i="3"/>
  <c r="W59" i="3"/>
  <c r="W60" i="3"/>
  <c r="W41" i="3"/>
  <c r="O42" i="3"/>
  <c r="O43" i="3"/>
  <c r="O44" i="3"/>
  <c r="O45" i="3"/>
  <c r="O46" i="3"/>
  <c r="O47" i="3"/>
  <c r="O48" i="3"/>
  <c r="O49" i="3"/>
  <c r="O50" i="3"/>
  <c r="O51" i="3"/>
  <c r="O52" i="3"/>
  <c r="O53" i="3"/>
  <c r="O54" i="3"/>
  <c r="O55" i="3"/>
  <c r="O56" i="3"/>
  <c r="O57" i="3"/>
  <c r="O58" i="3"/>
  <c r="O59" i="3"/>
  <c r="O60" i="3"/>
  <c r="O41" i="3"/>
  <c r="L61" i="3"/>
  <c r="F61" i="3"/>
  <c r="AZ16" i="3"/>
  <c r="AZ17" i="3"/>
  <c r="AZ18" i="3"/>
  <c r="AZ19" i="3"/>
  <c r="AZ20" i="3"/>
  <c r="AZ21" i="3"/>
  <c r="AZ22" i="3"/>
  <c r="AZ23" i="3"/>
  <c r="AZ24" i="3"/>
  <c r="AZ25" i="3"/>
  <c r="AZ26" i="3"/>
  <c r="AZ27" i="3"/>
  <c r="AZ28" i="3"/>
  <c r="AZ29" i="3"/>
  <c r="AZ30" i="3"/>
  <c r="AZ31" i="3"/>
  <c r="AZ32" i="3"/>
  <c r="AZ33" i="3"/>
  <c r="AZ34" i="3"/>
  <c r="AZ15" i="3"/>
  <c r="AS16" i="3"/>
  <c r="AS17" i="3"/>
  <c r="AS18" i="3"/>
  <c r="AS19" i="3"/>
  <c r="AS20" i="3"/>
  <c r="AS21" i="3"/>
  <c r="AS22" i="3"/>
  <c r="AS23" i="3"/>
  <c r="AS24" i="3"/>
  <c r="AS25" i="3"/>
  <c r="AS26" i="3"/>
  <c r="AS27" i="3"/>
  <c r="AS28" i="3"/>
  <c r="AS29" i="3"/>
  <c r="AS30" i="3"/>
  <c r="AS31" i="3"/>
  <c r="AS32" i="3"/>
  <c r="AS33" i="3"/>
  <c r="AS34" i="3"/>
  <c r="AS15" i="3"/>
  <c r="AL16" i="3"/>
  <c r="AL17" i="3"/>
  <c r="AL18" i="3"/>
  <c r="AL19" i="3"/>
  <c r="AL20" i="3"/>
  <c r="AL21" i="3"/>
  <c r="AL22" i="3"/>
  <c r="AL23" i="3"/>
  <c r="AL24" i="3"/>
  <c r="AL25" i="3"/>
  <c r="AL26" i="3"/>
  <c r="AL27" i="3"/>
  <c r="AL28" i="3"/>
  <c r="AL29" i="3"/>
  <c r="AL30" i="3"/>
  <c r="AL31" i="3"/>
  <c r="AL32" i="3"/>
  <c r="AL33" i="3"/>
  <c r="AL34" i="3"/>
  <c r="AL15" i="3"/>
  <c r="AE16" i="3"/>
  <c r="AE17" i="3"/>
  <c r="AE18" i="3"/>
  <c r="AE19" i="3"/>
  <c r="AE20" i="3"/>
  <c r="AE21" i="3"/>
  <c r="AE22" i="3"/>
  <c r="AE23" i="3"/>
  <c r="AE24" i="3"/>
  <c r="AE25" i="3"/>
  <c r="AE26" i="3"/>
  <c r="AE27" i="3"/>
  <c r="AE28" i="3"/>
  <c r="AE29" i="3"/>
  <c r="AE30" i="3"/>
  <c r="AE31" i="3"/>
  <c r="AE32" i="3"/>
  <c r="AE33" i="3"/>
  <c r="AE34" i="3"/>
  <c r="AE15" i="3"/>
  <c r="X16" i="3"/>
  <c r="X17" i="3"/>
  <c r="X18" i="3"/>
  <c r="Z18" i="3" s="1"/>
  <c r="X19" i="3"/>
  <c r="X20" i="3"/>
  <c r="Z20" i="3" s="1"/>
  <c r="X21" i="3"/>
  <c r="X22" i="3"/>
  <c r="X23" i="3"/>
  <c r="X24" i="3"/>
  <c r="Z24" i="3" s="1"/>
  <c r="X25" i="3"/>
  <c r="X26" i="3"/>
  <c r="Z26" i="3" s="1"/>
  <c r="X27" i="3"/>
  <c r="X28" i="3"/>
  <c r="Z28" i="3" s="1"/>
  <c r="X29" i="3"/>
  <c r="X30" i="3"/>
  <c r="X31" i="3"/>
  <c r="X32" i="3"/>
  <c r="Z32" i="3" s="1"/>
  <c r="X33" i="3"/>
  <c r="X34" i="3"/>
  <c r="Z34" i="3" s="1"/>
  <c r="X15" i="3"/>
  <c r="Z15" i="3" s="1"/>
  <c r="Z16" i="3"/>
  <c r="AX35" i="3"/>
  <c r="AQ35" i="3"/>
  <c r="AJ35" i="3"/>
  <c r="V35" i="3"/>
  <c r="Q16" i="3"/>
  <c r="Q17" i="3"/>
  <c r="Q18" i="3"/>
  <c r="Q19" i="3"/>
  <c r="Q20" i="3"/>
  <c r="Q21" i="3"/>
  <c r="Q22" i="3"/>
  <c r="Q23" i="3"/>
  <c r="Q24" i="3"/>
  <c r="S24" i="3" s="1"/>
  <c r="Q25" i="3"/>
  <c r="S25" i="3" s="1"/>
  <c r="Q26" i="3"/>
  <c r="S26" i="3" s="1"/>
  <c r="Q27" i="3"/>
  <c r="Q28" i="3"/>
  <c r="S28" i="3" s="1"/>
  <c r="Q29" i="3"/>
  <c r="S29" i="3" s="1"/>
  <c r="Q30" i="3"/>
  <c r="S30" i="3" s="1"/>
  <c r="Q31" i="3"/>
  <c r="S31" i="3" s="1"/>
  <c r="Q32" i="3"/>
  <c r="S32" i="3" s="1"/>
  <c r="Q33" i="3"/>
  <c r="S33" i="3" s="1"/>
  <c r="Q34" i="3"/>
  <c r="S34" i="3" s="1"/>
  <c r="Q15" i="3"/>
  <c r="S16" i="3"/>
  <c r="S17" i="3"/>
  <c r="S18" i="3"/>
  <c r="S19" i="3"/>
  <c r="S20" i="3"/>
  <c r="S21" i="3"/>
  <c r="S22" i="3"/>
  <c r="S27" i="3"/>
  <c r="J6" i="8" l="1"/>
  <c r="J7" i="8" s="1"/>
  <c r="J8" i="8" s="1"/>
  <c r="J9" i="8" s="1"/>
  <c r="J10" i="8" s="1"/>
  <c r="J11" i="8" s="1"/>
  <c r="J12" i="8" s="1"/>
  <c r="J13" i="8" s="1"/>
  <c r="J14" i="8" s="1"/>
  <c r="J15" i="8" s="1"/>
  <c r="J16" i="8" s="1"/>
  <c r="J17" i="8" s="1"/>
  <c r="J18" i="8" s="1"/>
  <c r="J19" i="8" s="1"/>
  <c r="J20" i="8" s="1"/>
  <c r="J21" i="8" s="1"/>
  <c r="J22" i="8" s="1"/>
  <c r="J23" i="8" s="1"/>
  <c r="R6" i="8"/>
  <c r="R7" i="8" s="1"/>
  <c r="R8" i="8" s="1"/>
  <c r="R9" i="8" s="1"/>
  <c r="R10" i="8" s="1"/>
  <c r="R11" i="8" s="1"/>
  <c r="R12" i="8" s="1"/>
  <c r="R13" i="8" s="1"/>
  <c r="R14" i="8" s="1"/>
  <c r="R15" i="8" s="1"/>
  <c r="R16" i="8" s="1"/>
  <c r="R17" i="8" s="1"/>
  <c r="R18" i="8" s="1"/>
  <c r="R19" i="8" s="1"/>
  <c r="R20" i="8" s="1"/>
  <c r="R21" i="8" s="1"/>
  <c r="R22" i="8" s="1"/>
  <c r="R23" i="8" s="1"/>
  <c r="V6" i="8"/>
  <c r="V7" i="8" s="1"/>
  <c r="V8" i="8" s="1"/>
  <c r="V9" i="8" s="1"/>
  <c r="V10" i="8" s="1"/>
  <c r="V11" i="8" s="1"/>
  <c r="V12" i="8" s="1"/>
  <c r="V13" i="8" s="1"/>
  <c r="V14" i="8" s="1"/>
  <c r="V15" i="8" s="1"/>
  <c r="V16" i="8" s="1"/>
  <c r="V17" i="8" s="1"/>
  <c r="V18" i="8" s="1"/>
  <c r="V19" i="8" s="1"/>
  <c r="V20" i="8" s="1"/>
  <c r="V21" i="8" s="1"/>
  <c r="V22" i="8" s="1"/>
  <c r="V23" i="8" s="1"/>
  <c r="Z6" i="8"/>
  <c r="Z7" i="8" s="1"/>
  <c r="Z8" i="8" s="1"/>
  <c r="Z9" i="8" s="1"/>
  <c r="Z10" i="8" s="1"/>
  <c r="Z11" i="8" s="1"/>
  <c r="Z12" i="8" s="1"/>
  <c r="Z13" i="8" s="1"/>
  <c r="Z14" i="8" s="1"/>
  <c r="Z15" i="8" s="1"/>
  <c r="Z16" i="8" s="1"/>
  <c r="Z17" i="8" s="1"/>
  <c r="Z18" i="8" s="1"/>
  <c r="Z19" i="8" s="1"/>
  <c r="Z20" i="8" s="1"/>
  <c r="Z21" i="8" s="1"/>
  <c r="Z22" i="8" s="1"/>
  <c r="Z23" i="8" s="1"/>
  <c r="N6" i="8"/>
  <c r="N7" i="8" s="1"/>
  <c r="N8" i="8" s="1"/>
  <c r="N9" i="8" s="1"/>
  <c r="N10" i="8" s="1"/>
  <c r="N11" i="8" s="1"/>
  <c r="N12" i="8" s="1"/>
  <c r="N13" i="8" s="1"/>
  <c r="N14" i="8" s="1"/>
  <c r="N15" i="8" s="1"/>
  <c r="N16" i="8" s="1"/>
  <c r="N17" i="8" s="1"/>
  <c r="N18" i="8" s="1"/>
  <c r="N19" i="8" s="1"/>
  <c r="N20" i="8" s="1"/>
  <c r="N21" i="8" s="1"/>
  <c r="N22" i="8" s="1"/>
  <c r="N23" i="8" s="1"/>
  <c r="BE44" i="3"/>
  <c r="Q60" i="3"/>
  <c r="Q52" i="3"/>
  <c r="S23" i="3"/>
  <c r="BB30" i="3"/>
  <c r="BB28" i="3"/>
  <c r="AG15" i="3"/>
  <c r="AG31" i="3"/>
  <c r="AG21" i="3"/>
  <c r="BB21" i="3"/>
  <c r="BB34" i="3"/>
  <c r="BB32" i="3"/>
  <c r="BB26" i="3"/>
  <c r="Y60" i="3"/>
  <c r="Q51" i="3"/>
  <c r="Y59" i="3"/>
  <c r="Y55" i="3"/>
  <c r="Y51" i="3"/>
  <c r="AG59" i="3"/>
  <c r="AG55" i="3"/>
  <c r="AG51" i="3"/>
  <c r="AO45" i="3"/>
  <c r="BE51" i="3"/>
  <c r="AU15" i="3"/>
  <c r="BB15" i="3"/>
  <c r="BB33" i="3"/>
  <c r="BB29" i="3"/>
  <c r="BB25" i="3"/>
  <c r="BB17" i="3"/>
  <c r="BB24" i="3"/>
  <c r="BB22" i="3"/>
  <c r="BB20" i="3"/>
  <c r="BB18" i="3"/>
  <c r="BB16" i="3"/>
  <c r="AW43" i="3"/>
  <c r="Q47" i="3"/>
  <c r="Q48" i="3"/>
  <c r="AW48" i="3"/>
  <c r="AG58" i="3"/>
  <c r="AG41" i="3"/>
  <c r="Q42" i="3"/>
  <c r="AG43" i="3"/>
  <c r="AW49" i="3"/>
  <c r="BE52" i="3"/>
  <c r="AO53" i="3"/>
  <c r="Q56" i="3"/>
  <c r="AW56" i="3"/>
  <c r="Q57" i="3"/>
  <c r="AG57" i="3"/>
  <c r="AW57" i="3"/>
  <c r="Q58" i="3"/>
  <c r="AO41" i="3"/>
  <c r="BE41" i="3"/>
  <c r="Y42" i="3"/>
  <c r="AO42" i="3"/>
  <c r="BE42" i="3"/>
  <c r="AG46" i="3"/>
  <c r="AO49" i="3"/>
  <c r="Y50" i="3"/>
  <c r="AW53" i="3"/>
  <c r="Q54" i="3"/>
  <c r="AG54" i="3"/>
  <c r="BE56" i="3"/>
  <c r="AO57" i="3"/>
  <c r="BB31" i="3"/>
  <c r="BB27" i="3"/>
  <c r="BB23" i="3"/>
  <c r="BB19" i="3"/>
  <c r="Y43" i="3"/>
  <c r="Y44" i="3"/>
  <c r="AW45" i="3"/>
  <c r="AO46" i="3"/>
  <c r="Y47" i="3"/>
  <c r="BE47" i="3"/>
  <c r="Q55" i="3"/>
  <c r="AO55" i="3"/>
  <c r="BE55" i="3"/>
  <c r="AG56" i="3"/>
  <c r="BE58" i="3"/>
  <c r="AG42" i="3"/>
  <c r="AW44" i="3"/>
  <c r="Y46" i="3"/>
  <c r="AG47" i="3"/>
  <c r="AW47" i="3"/>
  <c r="Y49" i="3"/>
  <c r="AO54" i="3"/>
  <c r="BE54" i="3"/>
  <c r="Q59" i="3"/>
  <c r="BE59" i="3"/>
  <c r="Z30" i="3"/>
  <c r="Z22" i="3"/>
  <c r="Y41" i="3"/>
  <c r="BE43" i="3"/>
  <c r="AO44" i="3"/>
  <c r="BE46" i="3"/>
  <c r="AG33" i="3"/>
  <c r="AG29" i="3"/>
  <c r="AG25" i="3"/>
  <c r="AG23" i="3"/>
  <c r="AG19" i="3"/>
  <c r="AG17" i="3"/>
  <c r="Q41" i="3"/>
  <c r="AW42" i="3"/>
  <c r="Q43" i="3"/>
  <c r="Q46" i="3"/>
  <c r="AO47" i="3"/>
  <c r="Q50" i="3"/>
  <c r="BE50" i="3"/>
  <c r="AG53" i="3"/>
  <c r="AW55" i="3"/>
  <c r="AO56" i="3"/>
  <c r="BE57" i="3"/>
  <c r="AW59" i="3"/>
  <c r="AW41" i="3"/>
  <c r="AO43" i="3"/>
  <c r="Q44" i="3"/>
  <c r="AG44" i="3"/>
  <c r="AG45" i="3"/>
  <c r="AW46" i="3"/>
  <c r="AG48" i="3"/>
  <c r="Q49" i="3"/>
  <c r="AG49" i="3"/>
  <c r="BE49" i="3"/>
  <c r="AW51" i="3"/>
  <c r="Y54" i="3"/>
  <c r="AW54" i="3"/>
  <c r="Y57" i="3"/>
  <c r="Y58" i="3"/>
  <c r="Y45" i="3"/>
  <c r="AW50" i="3"/>
  <c r="AO51" i="3"/>
  <c r="Q53" i="3"/>
  <c r="AG60" i="3"/>
  <c r="Q45" i="3"/>
  <c r="BE45" i="3"/>
  <c r="AG52" i="3"/>
  <c r="Y53" i="3"/>
  <c r="BE53" i="3"/>
  <c r="AW58" i="3"/>
  <c r="AO59" i="3"/>
  <c r="AN15" i="3"/>
  <c r="AN17" i="3"/>
  <c r="AN19" i="3"/>
  <c r="AN21" i="3"/>
  <c r="AN23" i="3"/>
  <c r="AN25" i="3"/>
  <c r="AN27" i="3"/>
  <c r="AN29" i="3"/>
  <c r="AN31" i="3"/>
  <c r="AN33" i="3"/>
  <c r="AU16" i="3"/>
  <c r="AU18" i="3"/>
  <c r="AU20" i="3"/>
  <c r="AU22" i="3"/>
  <c r="AU24" i="3"/>
  <c r="AU26" i="3"/>
  <c r="AU28" i="3"/>
  <c r="AU30" i="3"/>
  <c r="AU32" i="3"/>
  <c r="AU34" i="3"/>
  <c r="AG27" i="3"/>
  <c r="Z17" i="3"/>
  <c r="Z19" i="3"/>
  <c r="Z21" i="3"/>
  <c r="Z23" i="3"/>
  <c r="Z25" i="3"/>
  <c r="Z27" i="3"/>
  <c r="Z29" i="3"/>
  <c r="Z31" i="3"/>
  <c r="Z33" i="3"/>
  <c r="AG16" i="3"/>
  <c r="AG18" i="3"/>
  <c r="AG20" i="3"/>
  <c r="AG22" i="3"/>
  <c r="AG24" i="3"/>
  <c r="AG26" i="3"/>
  <c r="AG28" i="3"/>
  <c r="AG30" i="3"/>
  <c r="AG32" i="3"/>
  <c r="AG34" i="3"/>
  <c r="AN16" i="3"/>
  <c r="AN18" i="3"/>
  <c r="AN20" i="3"/>
  <c r="AN22" i="3"/>
  <c r="AN24" i="3"/>
  <c r="AN26" i="3"/>
  <c r="AN28" i="3"/>
  <c r="AN30" i="3"/>
  <c r="AN32" i="3"/>
  <c r="AN34" i="3"/>
  <c r="AU17" i="3"/>
  <c r="AU19" i="3"/>
  <c r="AU21" i="3"/>
  <c r="AU23" i="3"/>
  <c r="AU25" i="3"/>
  <c r="AU27" i="3"/>
  <c r="AU29" i="3"/>
  <c r="AU31" i="3"/>
  <c r="AU33" i="3"/>
  <c r="Z35" i="3" l="1"/>
  <c r="G8" i="1" s="1"/>
  <c r="H8" i="1" s="1"/>
  <c r="AG35" i="3"/>
  <c r="G9" i="1" s="1"/>
  <c r="AN35" i="3"/>
  <c r="G10" i="1" s="1"/>
  <c r="AU35" i="3"/>
  <c r="G11" i="1" s="1"/>
  <c r="AG61" i="3"/>
  <c r="AW61" i="3"/>
  <c r="L11" i="1" s="1"/>
  <c r="M11" i="1" s="1"/>
  <c r="Q61" i="3"/>
  <c r="L7" i="1" s="1"/>
  <c r="Y61" i="3"/>
  <c r="AO61" i="3"/>
  <c r="BE61" i="3"/>
  <c r="L12" i="1" s="1"/>
  <c r="M12" i="1" s="1"/>
  <c r="BB35" i="3"/>
  <c r="G12" i="1" s="1"/>
  <c r="L8" i="1" l="1"/>
  <c r="M8" i="1" s="1"/>
  <c r="L10" i="1"/>
  <c r="M10" i="1" s="1"/>
  <c r="L9" i="1"/>
  <c r="M9" i="1" s="1"/>
  <c r="H12" i="1"/>
  <c r="H11" i="1"/>
  <c r="H10" i="1"/>
  <c r="H9" i="1"/>
  <c r="M30" i="1"/>
  <c r="M7" i="1"/>
  <c r="S15" i="3"/>
  <c r="S35" i="3" s="1"/>
  <c r="G7" i="1" s="1"/>
  <c r="M27" i="1" l="1"/>
  <c r="M26" i="1"/>
  <c r="G27" i="1"/>
  <c r="H27" i="1" s="1"/>
  <c r="G26" i="1"/>
  <c r="G28" i="1"/>
  <c r="H28" i="1" s="1"/>
  <c r="G29" i="1" l="1"/>
  <c r="H29" i="1" s="1"/>
  <c r="G30" i="1" l="1"/>
  <c r="H30" i="1" s="1"/>
  <c r="G31" i="1" l="1"/>
  <c r="H31" i="1" s="1"/>
  <c r="G32" i="1" l="1"/>
  <c r="H32" i="1" s="1"/>
  <c r="E8" i="3"/>
  <c r="E9" i="3" s="1"/>
  <c r="H60" i="3" l="1"/>
  <c r="I60" i="3" s="1"/>
  <c r="K60" i="3" s="1"/>
  <c r="H59" i="3"/>
  <c r="I59" i="3" s="1"/>
  <c r="K59" i="3" s="1"/>
  <c r="H57" i="3"/>
  <c r="I57" i="3" s="1"/>
  <c r="K57" i="3" s="1"/>
  <c r="H56" i="3"/>
  <c r="I56" i="3" s="1"/>
  <c r="K56" i="3" s="1"/>
  <c r="H55" i="3"/>
  <c r="I55" i="3" s="1"/>
  <c r="K55" i="3" s="1"/>
  <c r="H47" i="3"/>
  <c r="I47" i="3" s="1"/>
  <c r="K47" i="3" s="1"/>
  <c r="H43" i="3"/>
  <c r="I43" i="3" s="1"/>
  <c r="K43" i="3" s="1"/>
  <c r="H42" i="3"/>
  <c r="I42" i="3" s="1"/>
  <c r="K42" i="3" s="1"/>
  <c r="H54" i="3"/>
  <c r="I54" i="3" s="1"/>
  <c r="K54" i="3" s="1"/>
  <c r="H48" i="3"/>
  <c r="I48" i="3" s="1"/>
  <c r="K48" i="3" s="1"/>
  <c r="H44" i="3"/>
  <c r="I44" i="3" s="1"/>
  <c r="K44" i="3" s="1"/>
  <c r="H58" i="3"/>
  <c r="I58" i="3" s="1"/>
  <c r="K58" i="3" s="1"/>
  <c r="H53" i="3"/>
  <c r="I53" i="3" s="1"/>
  <c r="K53" i="3" s="1"/>
  <c r="H51" i="3"/>
  <c r="I51" i="3" s="1"/>
  <c r="K51" i="3" s="1"/>
  <c r="H52" i="3"/>
  <c r="I52" i="3" s="1"/>
  <c r="K52" i="3" s="1"/>
  <c r="H50" i="3"/>
  <c r="I50" i="3" s="1"/>
  <c r="K50" i="3" s="1"/>
  <c r="H49" i="3"/>
  <c r="I49" i="3" s="1"/>
  <c r="K49" i="3" s="1"/>
  <c r="H46" i="3"/>
  <c r="I46" i="3" s="1"/>
  <c r="K46" i="3" s="1"/>
  <c r="H45" i="3"/>
  <c r="I45" i="3" s="1"/>
  <c r="K45" i="3" s="1"/>
  <c r="H41" i="3"/>
  <c r="I41" i="3" s="1"/>
  <c r="K41" i="3" s="1"/>
  <c r="G33" i="1"/>
  <c r="H33" i="1" s="1"/>
  <c r="H16" i="3"/>
  <c r="H20" i="3"/>
  <c r="H24" i="3"/>
  <c r="H28" i="3"/>
  <c r="H32" i="3"/>
  <c r="H33" i="3"/>
  <c r="H17" i="3"/>
  <c r="I17" i="3" s="1"/>
  <c r="H21" i="3"/>
  <c r="H25" i="3"/>
  <c r="H29" i="3"/>
  <c r="H23" i="3"/>
  <c r="H31" i="3"/>
  <c r="H18" i="3"/>
  <c r="H22" i="3"/>
  <c r="H26" i="3"/>
  <c r="H30" i="3"/>
  <c r="H34" i="3"/>
  <c r="H19" i="3"/>
  <c r="H27" i="3"/>
  <c r="H15" i="3"/>
  <c r="I15" i="3" s="1"/>
  <c r="K15" i="3" s="1"/>
  <c r="U15" i="3" l="1"/>
  <c r="N15" i="3"/>
  <c r="S50" i="3"/>
  <c r="R50" i="3"/>
  <c r="Z50" i="3" s="1"/>
  <c r="AH50" i="3" s="1"/>
  <c r="AP50" i="3" s="1"/>
  <c r="AX50" i="3" s="1"/>
  <c r="BF50" i="3" s="1"/>
  <c r="S58" i="3"/>
  <c r="R58" i="3"/>
  <c r="Z58" i="3" s="1"/>
  <c r="AH58" i="3" s="1"/>
  <c r="AP58" i="3" s="1"/>
  <c r="AX58" i="3" s="1"/>
  <c r="BF58" i="3" s="1"/>
  <c r="S42" i="3"/>
  <c r="R42" i="3"/>
  <c r="Z42" i="3" s="1"/>
  <c r="AH42" i="3" s="1"/>
  <c r="AP42" i="3" s="1"/>
  <c r="AX42" i="3" s="1"/>
  <c r="BF42" i="3" s="1"/>
  <c r="S56" i="3"/>
  <c r="R56" i="3"/>
  <c r="Z56" i="3" s="1"/>
  <c r="AH56" i="3" s="1"/>
  <c r="AP56" i="3" s="1"/>
  <c r="AX56" i="3" s="1"/>
  <c r="BF56" i="3" s="1"/>
  <c r="S45" i="3"/>
  <c r="R45" i="3"/>
  <c r="Z45" i="3" s="1"/>
  <c r="AH45" i="3" s="1"/>
  <c r="AP45" i="3" s="1"/>
  <c r="AX45" i="3" s="1"/>
  <c r="BF45" i="3" s="1"/>
  <c r="S52" i="3"/>
  <c r="R52" i="3"/>
  <c r="Z52" i="3" s="1"/>
  <c r="AH52" i="3" s="1"/>
  <c r="AP52" i="3" s="1"/>
  <c r="AX52" i="3" s="1"/>
  <c r="BF52" i="3" s="1"/>
  <c r="S44" i="3"/>
  <c r="R44" i="3"/>
  <c r="Z44" i="3" s="1"/>
  <c r="AH44" i="3" s="1"/>
  <c r="AP44" i="3" s="1"/>
  <c r="AX44" i="3" s="1"/>
  <c r="BF44" i="3" s="1"/>
  <c r="S43" i="3"/>
  <c r="R43" i="3"/>
  <c r="Z43" i="3" s="1"/>
  <c r="AH43" i="3" s="1"/>
  <c r="AP43" i="3" s="1"/>
  <c r="AX43" i="3" s="1"/>
  <c r="BF43" i="3" s="1"/>
  <c r="S57" i="3"/>
  <c r="R57" i="3"/>
  <c r="Z57" i="3" s="1"/>
  <c r="AH57" i="3" s="1"/>
  <c r="AP57" i="3" s="1"/>
  <c r="AX57" i="3" s="1"/>
  <c r="BF57" i="3" s="1"/>
  <c r="S41" i="3"/>
  <c r="R41" i="3"/>
  <c r="S46" i="3"/>
  <c r="R46" i="3"/>
  <c r="Z46" i="3" s="1"/>
  <c r="AH46" i="3" s="1"/>
  <c r="AP46" i="3" s="1"/>
  <c r="AX46" i="3" s="1"/>
  <c r="BF46" i="3" s="1"/>
  <c r="S51" i="3"/>
  <c r="R51" i="3"/>
  <c r="Z51" i="3" s="1"/>
  <c r="AH51" i="3" s="1"/>
  <c r="AP51" i="3" s="1"/>
  <c r="AX51" i="3" s="1"/>
  <c r="BF51" i="3" s="1"/>
  <c r="S48" i="3"/>
  <c r="R48" i="3"/>
  <c r="Z48" i="3" s="1"/>
  <c r="AH48" i="3" s="1"/>
  <c r="AP48" i="3" s="1"/>
  <c r="AX48" i="3" s="1"/>
  <c r="BF48" i="3" s="1"/>
  <c r="S47" i="3"/>
  <c r="R47" i="3"/>
  <c r="Z47" i="3" s="1"/>
  <c r="AH47" i="3" s="1"/>
  <c r="AP47" i="3" s="1"/>
  <c r="AX47" i="3" s="1"/>
  <c r="BF47" i="3" s="1"/>
  <c r="S59" i="3"/>
  <c r="R59" i="3"/>
  <c r="Z59" i="3" s="1"/>
  <c r="AH59" i="3" s="1"/>
  <c r="AP59" i="3" s="1"/>
  <c r="AX59" i="3" s="1"/>
  <c r="BF59" i="3" s="1"/>
  <c r="S49" i="3"/>
  <c r="R49" i="3"/>
  <c r="Z49" i="3" s="1"/>
  <c r="AH49" i="3" s="1"/>
  <c r="AP49" i="3" s="1"/>
  <c r="AX49" i="3" s="1"/>
  <c r="BF49" i="3" s="1"/>
  <c r="S53" i="3"/>
  <c r="R53" i="3"/>
  <c r="Z53" i="3" s="1"/>
  <c r="AH53" i="3" s="1"/>
  <c r="AP53" i="3" s="1"/>
  <c r="AX53" i="3" s="1"/>
  <c r="BF53" i="3" s="1"/>
  <c r="S54" i="3"/>
  <c r="R54" i="3"/>
  <c r="Z54" i="3" s="1"/>
  <c r="AH54" i="3" s="1"/>
  <c r="AP54" i="3" s="1"/>
  <c r="AX54" i="3" s="1"/>
  <c r="BF54" i="3" s="1"/>
  <c r="S55" i="3"/>
  <c r="R55" i="3"/>
  <c r="Z55" i="3" s="1"/>
  <c r="AH55" i="3" s="1"/>
  <c r="AP55" i="3" s="1"/>
  <c r="AX55" i="3" s="1"/>
  <c r="BF55" i="3" s="1"/>
  <c r="S60" i="3"/>
  <c r="R60" i="3"/>
  <c r="Z60" i="3" s="1"/>
  <c r="AH60" i="3" s="1"/>
  <c r="AP60" i="3" s="1"/>
  <c r="AX60" i="3" s="1"/>
  <c r="BF60" i="3" s="1"/>
  <c r="AQ50" i="3"/>
  <c r="AA50" i="3"/>
  <c r="AI50" i="3"/>
  <c r="BG50" i="3"/>
  <c r="AY50" i="3"/>
  <c r="AQ58" i="3"/>
  <c r="BG58" i="3"/>
  <c r="AI58" i="3"/>
  <c r="AA58" i="3"/>
  <c r="AY58" i="3"/>
  <c r="AA42" i="3"/>
  <c r="BG42" i="3"/>
  <c r="AQ42" i="3"/>
  <c r="AI42" i="3"/>
  <c r="AY42" i="3"/>
  <c r="BG56" i="3"/>
  <c r="AY56" i="3"/>
  <c r="AA56" i="3"/>
  <c r="AI56" i="3"/>
  <c r="AQ56" i="3"/>
  <c r="AQ45" i="3"/>
  <c r="AY45" i="3"/>
  <c r="AA45" i="3"/>
  <c r="AI45" i="3"/>
  <c r="BG45" i="3"/>
  <c r="BG52" i="3"/>
  <c r="AY52" i="3"/>
  <c r="AQ52" i="3"/>
  <c r="AA52" i="3"/>
  <c r="AI52" i="3"/>
  <c r="AQ44" i="3"/>
  <c r="AY44" i="3"/>
  <c r="AI44" i="3"/>
  <c r="AA44" i="3"/>
  <c r="BG44" i="3"/>
  <c r="AY43" i="3"/>
  <c r="AI43" i="3"/>
  <c r="BG43" i="3"/>
  <c r="AA43" i="3"/>
  <c r="AQ43" i="3"/>
  <c r="AI57" i="3"/>
  <c r="AQ57" i="3"/>
  <c r="AY57" i="3"/>
  <c r="BG57" i="3"/>
  <c r="AA57" i="3"/>
  <c r="BD15" i="3"/>
  <c r="AB15" i="3"/>
  <c r="AI15" i="3"/>
  <c r="AW15" i="3"/>
  <c r="AP15" i="3"/>
  <c r="AQ46" i="3"/>
  <c r="AA46" i="3"/>
  <c r="AI46" i="3"/>
  <c r="AY46" i="3"/>
  <c r="BG46" i="3"/>
  <c r="AA51" i="3"/>
  <c r="AI51" i="3"/>
  <c r="BG51" i="3"/>
  <c r="AQ51" i="3"/>
  <c r="AY51" i="3"/>
  <c r="AY48" i="3"/>
  <c r="AQ48" i="3"/>
  <c r="BG48" i="3"/>
  <c r="AA48" i="3"/>
  <c r="AI48" i="3"/>
  <c r="BG47" i="3"/>
  <c r="AI47" i="3"/>
  <c r="AY47" i="3"/>
  <c r="AA47" i="3"/>
  <c r="AQ47" i="3"/>
  <c r="AA59" i="3"/>
  <c r="BG59" i="3"/>
  <c r="AI59" i="3"/>
  <c r="AQ59" i="3"/>
  <c r="AY59" i="3"/>
  <c r="I61" i="3"/>
  <c r="AY49" i="3"/>
  <c r="AA49" i="3"/>
  <c r="AQ49" i="3"/>
  <c r="BG49" i="3"/>
  <c r="AI49" i="3"/>
  <c r="AQ53" i="3"/>
  <c r="AY53" i="3"/>
  <c r="BG53" i="3"/>
  <c r="AI53" i="3"/>
  <c r="AA53" i="3"/>
  <c r="AQ54" i="3"/>
  <c r="BG54" i="3"/>
  <c r="AI54" i="3"/>
  <c r="AA54" i="3"/>
  <c r="AY54" i="3"/>
  <c r="BG55" i="3"/>
  <c r="AA55" i="3"/>
  <c r="AI55" i="3"/>
  <c r="AQ55" i="3"/>
  <c r="AY55" i="3"/>
  <c r="AA60" i="3"/>
  <c r="AQ60" i="3"/>
  <c r="BG60" i="3"/>
  <c r="AY60" i="3"/>
  <c r="AI60" i="3"/>
  <c r="G34" i="1"/>
  <c r="H34" i="1" s="1"/>
  <c r="O35" i="3"/>
  <c r="F35" i="3"/>
  <c r="I34" i="3"/>
  <c r="K34" i="3" s="1"/>
  <c r="I33" i="3"/>
  <c r="I32" i="3"/>
  <c r="I31" i="3"/>
  <c r="K31" i="3" s="1"/>
  <c r="I30" i="3"/>
  <c r="I29" i="3"/>
  <c r="I28" i="3"/>
  <c r="K28" i="3" s="1"/>
  <c r="I27" i="3"/>
  <c r="I26" i="3"/>
  <c r="I25" i="3"/>
  <c r="I24" i="3"/>
  <c r="I23" i="3"/>
  <c r="K23" i="3" s="1"/>
  <c r="I22" i="3"/>
  <c r="K22" i="3" s="1"/>
  <c r="I21" i="3"/>
  <c r="I20" i="3"/>
  <c r="K20" i="3" s="1"/>
  <c r="I19" i="3"/>
  <c r="I18" i="3"/>
  <c r="K18" i="3" s="1"/>
  <c r="I16" i="3"/>
  <c r="K16" i="3" s="1"/>
  <c r="G4" i="1" l="1"/>
  <c r="L4" i="1"/>
  <c r="U20" i="3"/>
  <c r="N20" i="3"/>
  <c r="U28" i="3"/>
  <c r="N28" i="3"/>
  <c r="U31" i="3"/>
  <c r="N31" i="3"/>
  <c r="U23" i="3"/>
  <c r="N23" i="3"/>
  <c r="U16" i="3"/>
  <c r="N16" i="3"/>
  <c r="U18" i="3"/>
  <c r="N18" i="3"/>
  <c r="U22" i="3"/>
  <c r="N22" i="3"/>
  <c r="U34" i="3"/>
  <c r="N34" i="3"/>
  <c r="BD18" i="3"/>
  <c r="AB18" i="3"/>
  <c r="AI18" i="3"/>
  <c r="AW18" i="3"/>
  <c r="AP18" i="3"/>
  <c r="BD23" i="3"/>
  <c r="AB23" i="3"/>
  <c r="AI23" i="3"/>
  <c r="AP23" i="3"/>
  <c r="AW23" i="3"/>
  <c r="AI31" i="3"/>
  <c r="BD31" i="3"/>
  <c r="AP31" i="3"/>
  <c r="AW31" i="3"/>
  <c r="AB31" i="3"/>
  <c r="AB20" i="3"/>
  <c r="BD20" i="3"/>
  <c r="AI20" i="3"/>
  <c r="AP20" i="3"/>
  <c r="AW20" i="3"/>
  <c r="AY41" i="3"/>
  <c r="AI41" i="3"/>
  <c r="AQ41" i="3"/>
  <c r="AA41" i="3"/>
  <c r="K61" i="3"/>
  <c r="L5" i="1" s="1"/>
  <c r="BG41" i="3"/>
  <c r="AB16" i="3"/>
  <c r="BD16" i="3"/>
  <c r="AP16" i="3"/>
  <c r="AI16" i="3"/>
  <c r="AW16" i="3"/>
  <c r="AB28" i="3"/>
  <c r="BD28" i="3"/>
  <c r="AI28" i="3"/>
  <c r="AP28" i="3"/>
  <c r="AW28" i="3"/>
  <c r="BD22" i="3"/>
  <c r="AW22" i="3"/>
  <c r="AP22" i="3"/>
  <c r="AB22" i="3"/>
  <c r="AI22" i="3"/>
  <c r="AB34" i="3"/>
  <c r="BD34" i="3"/>
  <c r="AP34" i="3"/>
  <c r="AI34" i="3"/>
  <c r="AW34" i="3"/>
  <c r="G35" i="1"/>
  <c r="H35" i="1" s="1"/>
  <c r="M31" i="3"/>
  <c r="T31" i="3" s="1"/>
  <c r="AA31" i="3" s="1"/>
  <c r="AH31" i="3" s="1"/>
  <c r="AO31" i="3" s="1"/>
  <c r="AV31" i="3" s="1"/>
  <c r="BC31" i="3" s="1"/>
  <c r="K24" i="3"/>
  <c r="K21" i="3"/>
  <c r="K17" i="3"/>
  <c r="K19" i="3"/>
  <c r="K26" i="3"/>
  <c r="K27" i="3"/>
  <c r="K29" i="3"/>
  <c r="K30" i="3"/>
  <c r="K33" i="3"/>
  <c r="M18" i="3"/>
  <c r="T18" i="3" s="1"/>
  <c r="AA18" i="3" s="1"/>
  <c r="AH18" i="3" s="1"/>
  <c r="AO18" i="3" s="1"/>
  <c r="AV18" i="3" s="1"/>
  <c r="BC18" i="3" s="1"/>
  <c r="M22" i="3"/>
  <c r="T22" i="3" s="1"/>
  <c r="AA22" i="3" s="1"/>
  <c r="AH22" i="3" s="1"/>
  <c r="AO22" i="3" s="1"/>
  <c r="AV22" i="3" s="1"/>
  <c r="BC22" i="3" s="1"/>
  <c r="M23" i="3"/>
  <c r="T23" i="3" s="1"/>
  <c r="AA23" i="3" s="1"/>
  <c r="AH23" i="3" s="1"/>
  <c r="AO23" i="3" s="1"/>
  <c r="AV23" i="3" s="1"/>
  <c r="BC23" i="3" s="1"/>
  <c r="I35" i="3"/>
  <c r="M20" i="3"/>
  <c r="T20" i="3" s="1"/>
  <c r="AA20" i="3" s="1"/>
  <c r="AH20" i="3" s="1"/>
  <c r="AO20" i="3" s="1"/>
  <c r="AV20" i="3" s="1"/>
  <c r="BC20" i="3" s="1"/>
  <c r="M16" i="3"/>
  <c r="T16" i="3" s="1"/>
  <c r="AA16" i="3" s="1"/>
  <c r="AH16" i="3" s="1"/>
  <c r="AO16" i="3" s="1"/>
  <c r="AV16" i="3" s="1"/>
  <c r="BC16" i="3" s="1"/>
  <c r="K25" i="3"/>
  <c r="K32" i="3"/>
  <c r="M28" i="3"/>
  <c r="T28" i="3" s="1"/>
  <c r="AA28" i="3" s="1"/>
  <c r="AH28" i="3" s="1"/>
  <c r="AO28" i="3" s="1"/>
  <c r="AV28" i="3" s="1"/>
  <c r="BC28" i="3" s="1"/>
  <c r="M34" i="3"/>
  <c r="T34" i="3" s="1"/>
  <c r="AA34" i="3" s="1"/>
  <c r="AH34" i="3" s="1"/>
  <c r="AO34" i="3" s="1"/>
  <c r="AV34" i="3" s="1"/>
  <c r="BC34" i="3" s="1"/>
  <c r="H26" i="1"/>
  <c r="H19" i="1"/>
  <c r="U21" i="3" l="1"/>
  <c r="N21" i="3"/>
  <c r="U32" i="3"/>
  <c r="N32" i="3"/>
  <c r="U25" i="3"/>
  <c r="N25" i="3"/>
  <c r="U30" i="3"/>
  <c r="N30" i="3"/>
  <c r="U19" i="3"/>
  <c r="N19" i="3"/>
  <c r="U27" i="3"/>
  <c r="N27" i="3"/>
  <c r="U33" i="3"/>
  <c r="N33" i="3"/>
  <c r="U26" i="3"/>
  <c r="N26" i="3"/>
  <c r="U24" i="3"/>
  <c r="N24" i="3"/>
  <c r="U29" i="3"/>
  <c r="N29" i="3"/>
  <c r="U17" i="3"/>
  <c r="N17" i="3"/>
  <c r="M28" i="1"/>
  <c r="AA61" i="3"/>
  <c r="AQ61" i="3"/>
  <c r="AI61" i="3"/>
  <c r="AY61" i="3"/>
  <c r="S61" i="3"/>
  <c r="BG61" i="3"/>
  <c r="BD29" i="3"/>
  <c r="AW29" i="3"/>
  <c r="AI29" i="3"/>
  <c r="AB29" i="3"/>
  <c r="AP29" i="3"/>
  <c r="BD17" i="3"/>
  <c r="AB17" i="3"/>
  <c r="AW17" i="3"/>
  <c r="AP17" i="3"/>
  <c r="AI17" i="3"/>
  <c r="BD27" i="3"/>
  <c r="AI27" i="3"/>
  <c r="AW27" i="3"/>
  <c r="AB27" i="3"/>
  <c r="AP27" i="3"/>
  <c r="BD21" i="3"/>
  <c r="AI21" i="3"/>
  <c r="AW21" i="3"/>
  <c r="AB21" i="3"/>
  <c r="AP21" i="3"/>
  <c r="AB32" i="3"/>
  <c r="BD32" i="3"/>
  <c r="AW32" i="3"/>
  <c r="AI32" i="3"/>
  <c r="AP32" i="3"/>
  <c r="BD33" i="3"/>
  <c r="AB33" i="3"/>
  <c r="AP33" i="3"/>
  <c r="AW33" i="3"/>
  <c r="AI33" i="3"/>
  <c r="AB26" i="3"/>
  <c r="BD26" i="3"/>
  <c r="AW26" i="3"/>
  <c r="AP26" i="3"/>
  <c r="AI26" i="3"/>
  <c r="AB24" i="3"/>
  <c r="BD24" i="3"/>
  <c r="AI24" i="3"/>
  <c r="AW24" i="3"/>
  <c r="AP24" i="3"/>
  <c r="R61" i="3"/>
  <c r="BD25" i="3"/>
  <c r="AI25" i="3"/>
  <c r="AP25" i="3"/>
  <c r="AB25" i="3"/>
  <c r="AW25" i="3"/>
  <c r="BD30" i="3"/>
  <c r="AB30" i="3"/>
  <c r="AP30" i="3"/>
  <c r="AW30" i="3"/>
  <c r="AI30" i="3"/>
  <c r="BD19" i="3"/>
  <c r="AP19" i="3"/>
  <c r="AB19" i="3"/>
  <c r="AI19" i="3"/>
  <c r="AW19" i="3"/>
  <c r="G36" i="1"/>
  <c r="H36" i="1" s="1"/>
  <c r="M30" i="3"/>
  <c r="T30" i="3" s="1"/>
  <c r="AA30" i="3" s="1"/>
  <c r="AH30" i="3" s="1"/>
  <c r="AO30" i="3" s="1"/>
  <c r="AV30" i="3" s="1"/>
  <c r="BC30" i="3" s="1"/>
  <c r="M17" i="3"/>
  <c r="T17" i="3" s="1"/>
  <c r="AA17" i="3" s="1"/>
  <c r="AH17" i="3" s="1"/>
  <c r="AO17" i="3" s="1"/>
  <c r="AV17" i="3" s="1"/>
  <c r="BC17" i="3" s="1"/>
  <c r="M24" i="3"/>
  <c r="T24" i="3" s="1"/>
  <c r="AA24" i="3" s="1"/>
  <c r="AH24" i="3" s="1"/>
  <c r="AO24" i="3" s="1"/>
  <c r="AV24" i="3" s="1"/>
  <c r="BC24" i="3" s="1"/>
  <c r="M33" i="3"/>
  <c r="T33" i="3" s="1"/>
  <c r="AA33" i="3" s="1"/>
  <c r="AH33" i="3" s="1"/>
  <c r="AO33" i="3" s="1"/>
  <c r="AV33" i="3" s="1"/>
  <c r="BC33" i="3" s="1"/>
  <c r="M26" i="3"/>
  <c r="T26" i="3" s="1"/>
  <c r="AA26" i="3" s="1"/>
  <c r="AH26" i="3" s="1"/>
  <c r="AO26" i="3" s="1"/>
  <c r="AV26" i="3" s="1"/>
  <c r="BC26" i="3" s="1"/>
  <c r="M21" i="3"/>
  <c r="T21" i="3" s="1"/>
  <c r="AA21" i="3" s="1"/>
  <c r="AH21" i="3" s="1"/>
  <c r="AO21" i="3" s="1"/>
  <c r="AV21" i="3" s="1"/>
  <c r="BC21" i="3" s="1"/>
  <c r="M19" i="3"/>
  <c r="T19" i="3" s="1"/>
  <c r="AA19" i="3" s="1"/>
  <c r="AH19" i="3" s="1"/>
  <c r="AO19" i="3" s="1"/>
  <c r="AV19" i="3" s="1"/>
  <c r="BC19" i="3" s="1"/>
  <c r="M29" i="3"/>
  <c r="T29" i="3" s="1"/>
  <c r="AA29" i="3" s="1"/>
  <c r="AH29" i="3" s="1"/>
  <c r="AO29" i="3" s="1"/>
  <c r="AV29" i="3" s="1"/>
  <c r="BC29" i="3" s="1"/>
  <c r="M27" i="3"/>
  <c r="T27" i="3" s="1"/>
  <c r="AA27" i="3" s="1"/>
  <c r="AH27" i="3" s="1"/>
  <c r="AO27" i="3" s="1"/>
  <c r="AV27" i="3" s="1"/>
  <c r="BC27" i="3" s="1"/>
  <c r="M25" i="3"/>
  <c r="T25" i="3" s="1"/>
  <c r="AA25" i="3" s="1"/>
  <c r="AH25" i="3" s="1"/>
  <c r="AO25" i="3" s="1"/>
  <c r="AV25" i="3" s="1"/>
  <c r="BC25" i="3" s="1"/>
  <c r="K35" i="3"/>
  <c r="G5" i="1" s="1"/>
  <c r="M15" i="3"/>
  <c r="M32" i="3"/>
  <c r="T32" i="3" s="1"/>
  <c r="AA32" i="3" s="1"/>
  <c r="AH32" i="3" s="1"/>
  <c r="AO32" i="3" s="1"/>
  <c r="AV32" i="3" s="1"/>
  <c r="BC32" i="3" s="1"/>
  <c r="H7" i="1"/>
  <c r="M5" i="1" l="1"/>
  <c r="H5" i="1"/>
  <c r="U35" i="3"/>
  <c r="N35" i="3"/>
  <c r="AP35" i="3"/>
  <c r="AI35" i="3"/>
  <c r="AW35" i="3"/>
  <c r="BD35" i="3"/>
  <c r="AB35" i="3"/>
  <c r="T15" i="3"/>
  <c r="M35" i="3"/>
  <c r="Z41" i="3"/>
  <c r="Z61" i="3" s="1"/>
  <c r="G38" i="1"/>
  <c r="H38" i="1" s="1"/>
  <c r="G37" i="1"/>
  <c r="H37" i="1" s="1"/>
  <c r="AA15" i="3" l="1"/>
  <c r="T35" i="3"/>
  <c r="AH41" i="3"/>
  <c r="AH61" i="3" s="1"/>
  <c r="AH15" i="3" l="1"/>
  <c r="AA35" i="3"/>
  <c r="AP41" i="3"/>
  <c r="AP61" i="3" s="1"/>
  <c r="AH35" i="3" l="1"/>
  <c r="AO15" i="3"/>
  <c r="AX41" i="3"/>
  <c r="AX61" i="3" s="1"/>
  <c r="AO35" i="3" l="1"/>
  <c r="AV15" i="3"/>
  <c r="BF41" i="3"/>
  <c r="BF61" i="3" s="1"/>
  <c r="BC15" i="3" l="1"/>
  <c r="BC35" i="3" s="1"/>
  <c r="AV35" i="3"/>
</calcChain>
</file>

<file path=xl/sharedStrings.xml><?xml version="1.0" encoding="utf-8"?>
<sst xmlns="http://schemas.openxmlformats.org/spreadsheetml/2006/main" count="331" uniqueCount="120">
  <si>
    <t>SUMMARY</t>
  </si>
  <si>
    <t>Weekly</t>
  </si>
  <si>
    <t>Annual</t>
  </si>
  <si>
    <t>Number of clinicians</t>
  </si>
  <si>
    <t>New Demand</t>
  </si>
  <si>
    <t>Referrals</t>
  </si>
  <si>
    <t>Impact on Waitlist</t>
  </si>
  <si>
    <t>Intervention/Process/Activity</t>
  </si>
  <si>
    <t>No of Patients</t>
  </si>
  <si>
    <t>Referrals/week</t>
  </si>
  <si>
    <t>Inputs</t>
  </si>
  <si>
    <t>% time worked</t>
  </si>
  <si>
    <t>Total working hours (Current Capacity)</t>
  </si>
  <si>
    <t xml:space="preserve">Total </t>
  </si>
  <si>
    <t>*Total working hours based on the below assumptions for annual data</t>
  </si>
  <si>
    <t>Total number of working days (excluding bank holidays and weekends)</t>
  </si>
  <si>
    <t>Annual leave</t>
  </si>
  <si>
    <t xml:space="preserve">Sickness </t>
  </si>
  <si>
    <t>Mandatory training &amp; CPD</t>
  </si>
  <si>
    <t xml:space="preserve">Contact </t>
  </si>
  <si>
    <t xml:space="preserve">Supervision </t>
  </si>
  <si>
    <t>Total Contact time Hours (Current Capacity)</t>
  </si>
  <si>
    <t>Total Administrative time Hours (Current Capacity)</t>
  </si>
  <si>
    <t>Total Receiving Supervision Hours (based on average from job plans)</t>
  </si>
  <si>
    <t>Remaining Admin Hours in Week</t>
  </si>
  <si>
    <t>Staff sub group (e.g. grade, type, speciality, individuals)</t>
  </si>
  <si>
    <t xml:space="preserve">% CONTACT time </t>
  </si>
  <si>
    <t>Staff sub grooup</t>
  </si>
  <si>
    <t xml:space="preserve">Whole Time equivalent </t>
  </si>
  <si>
    <t>Terms and Inputs</t>
  </si>
  <si>
    <t xml:space="preserve">Total working hours </t>
  </si>
  <si>
    <t xml:space="preserve">% Contact time </t>
  </si>
  <si>
    <t xml:space="preserve">This is the percentage of time the staff member spends in direct face to face contact with service users e.g. clinic/appointments. This can also be calculated based on an hourly basis, if so ignore the % and input into the hourly field. </t>
  </si>
  <si>
    <t xml:space="preserve">% Administrative time </t>
  </si>
  <si>
    <t>Any time/process that is not direct/face to face contact with service users</t>
  </si>
  <si>
    <t>Supervision</t>
  </si>
  <si>
    <t>Total number of hours of supervision per week, e.g. 15mins then 0.25 hours, 1 hour per month = 0.25 per week</t>
  </si>
  <si>
    <t xml:space="preserve">% Handled </t>
  </si>
  <si>
    <t>Whole time equivalents (WTE)</t>
  </si>
  <si>
    <t>Working hours per staff member per week (do not change)</t>
  </si>
  <si>
    <t>% Handled</t>
  </si>
  <si>
    <t>Frequency of occurence (per week)</t>
  </si>
  <si>
    <t>Frequency of occurrence</t>
  </si>
  <si>
    <t xml:space="preserve">Number of times that process takes place each week, e.g. number of session, groups, appointments </t>
  </si>
  <si>
    <t>Number of staff  for process</t>
  </si>
  <si>
    <t>Number of staff required</t>
  </si>
  <si>
    <r>
      <t xml:space="preserve">Demand: </t>
    </r>
    <r>
      <rPr>
        <sz val="11"/>
        <color theme="1"/>
        <rFont val="Calibri"/>
        <family val="2"/>
        <scheme val="minor"/>
      </rPr>
      <t xml:space="preserve">Number of staff </t>
    </r>
  </si>
  <si>
    <r>
      <t xml:space="preserve">Demand: </t>
    </r>
    <r>
      <rPr>
        <sz val="11"/>
        <color theme="1"/>
        <rFont val="Calibri"/>
        <family val="2"/>
        <scheme val="minor"/>
      </rPr>
      <t>Number of service users</t>
    </r>
  </si>
  <si>
    <t>Number of service users involved each time the process takes place. If it is an individual intervention this will be one, if it is a group intervention then this will be the total number of service users per group</t>
  </si>
  <si>
    <t>This is calculated based on annual sickness, CPD, annual leave. It is acknolweded that this varies however the model treats this as being equal each week.</t>
  </si>
  <si>
    <t xml:space="preserve">This is set at 37.5 as the Whole time equivalent is used to calculate if this is different </t>
  </si>
  <si>
    <t xml:space="preserve">This is the way that staff are categorised within your service, e.g. nurses, doctors, administrative staff, band 3,4,5 </t>
  </si>
  <si>
    <t>Process</t>
  </si>
  <si>
    <t xml:space="preserve">CAPACITY PROCESSES </t>
  </si>
  <si>
    <t>CAPACITY INTERVENTIONS</t>
  </si>
  <si>
    <t>Length of time per process (minutes)</t>
  </si>
  <si>
    <t>Total  Time (hours) for process</t>
  </si>
  <si>
    <t>% time used for process</t>
  </si>
  <si>
    <t>Remaining Time</t>
  </si>
  <si>
    <t>Remaining Hours in Week</t>
  </si>
  <si>
    <t>Number of service users processed/seen</t>
  </si>
  <si>
    <t>Impact on waitlist for Intervention 2</t>
  </si>
  <si>
    <t>Impact on waitlist for Intervention 4</t>
  </si>
  <si>
    <t>Impact on waitlist for Intervention 1</t>
  </si>
  <si>
    <t>Impact on waitlist for Intervention 3</t>
  </si>
  <si>
    <t>Impact on waitlist for Intervention 5</t>
  </si>
  <si>
    <t>Impact on waitlist for Intervention 6</t>
  </si>
  <si>
    <t>No of Patients on waitlist</t>
  </si>
  <si>
    <t>New DEMAND</t>
  </si>
  <si>
    <t>Existing DEMAND</t>
  </si>
  <si>
    <t>Contact Hours used for (Booked capacity)</t>
  </si>
  <si>
    <t>Total Hours used for (Booked capacity)</t>
  </si>
  <si>
    <t>Available total hours (Avalable capacity)</t>
  </si>
  <si>
    <t>Available total hours (Available capacity)</t>
  </si>
  <si>
    <t>Total waiting in service</t>
  </si>
  <si>
    <t>Total number of service users seen per week (throughput)</t>
  </si>
  <si>
    <t>Total number discharged/implied service users seen (*excluding those discharged as DNA and/or inappropriate)</t>
  </si>
  <si>
    <t>Number of service users seen</t>
  </si>
  <si>
    <t>% time used for supervision</t>
  </si>
  <si>
    <t>END</t>
  </si>
  <si>
    <r>
      <t xml:space="preserve">Capacity </t>
    </r>
    <r>
      <rPr>
        <b/>
        <sz val="10"/>
        <color rgb="FF0070C0"/>
        <rFont val="Calibri"/>
        <family val="2"/>
        <scheme val="minor"/>
      </rPr>
      <t>(Processes)</t>
    </r>
  </si>
  <si>
    <r>
      <t xml:space="preserve">Capacity </t>
    </r>
    <r>
      <rPr>
        <b/>
        <sz val="10"/>
        <color rgb="FF7030A0"/>
        <rFont val="Calibri"/>
        <family val="2"/>
        <scheme val="minor"/>
      </rPr>
      <t>(Interventions)</t>
    </r>
  </si>
  <si>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</si>
  <si>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</si>
  <si>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</si>
  <si>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</si>
  <si>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</si>
  <si>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</si>
  <si>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</si>
  <si>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</si>
  <si>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</si>
  <si>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</si>
  <si>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</si>
  <si>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</si>
  <si>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</si>
  <si>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</si>
  <si>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</si>
  <si>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</si>
  <si>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</si>
  <si>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</si>
  <si>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</si>
  <si>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</si>
  <si>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Current waitlist</t>
  </si>
  <si>
    <t>Add to waitlist</t>
  </si>
  <si>
    <t>START</t>
  </si>
  <si>
    <t>How much/frequently does the individual group complete the process. Calculations : if equallyt distributed 100/total number of staff groups complete process, if not equally distributed e.g. one staff member does two assessments and everyone else one and there are 15 members of staff, then 100/16 and for the staff number who does two, you would take the % and multiple by 2.</t>
  </si>
  <si>
    <t>PROCESS 1</t>
  </si>
  <si>
    <t>PROCESS 2</t>
  </si>
  <si>
    <t>PROCESS 3</t>
  </si>
  <si>
    <t>PROCESS 4</t>
  </si>
  <si>
    <t>PROCESS 5</t>
  </si>
  <si>
    <t>PROCESS 6</t>
  </si>
  <si>
    <t>INTERVENTION 1</t>
  </si>
  <si>
    <t>INTERVENTION 2</t>
  </si>
  <si>
    <t>INTERVENTION 3</t>
  </si>
  <si>
    <t>INTERVENTION 4</t>
  </si>
  <si>
    <t>INTERVENTION 5</t>
  </si>
  <si>
    <t>INTERVENTION 6</t>
  </si>
  <si>
    <t>Dropout rate (%, do not go onto next step)</t>
  </si>
  <si>
    <t>Dropout rate (%, do go to next step)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</si>
</sst>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color rgb="FF0000FF"/>
      <name val="Calibri"/>
      <family val="2"/>
      <scheme val="minor"/>
    </font>
    <font>
      <sz val="10"/>
      <color theme="9" tint="-0.249977111117893"/>
      <name val="Calibri"/>
      <family val="2"/>
      <scheme val="minor"/>
    </font>
    <font>
      <b/>
      <sz val="10"/>
      <color rgb="FF336600"/>
      <name val="Calibri"/>
      <family val="2"/>
      <scheme val="minor"/>
    </font>
    <font>
      <b/>
      <sz val="11"/>
      <color theme="1"/>
      <name val="Calibri"/>
      <family val="2"/>
      <scheme val="minor"/>
    </font>
    <font>
      <b/>
      <sz val="12"/>
      <color theme="0"/>
      <name val="Calibri"/>
      <family val="2"/>
      <scheme val="minor"/>
    </font>
    <font>
      <b/>
      <sz val="22"/>
      <color theme="0"/>
      <name val="Calibri"/>
      <family val="2"/>
      <scheme val="minor"/>
    </font>
    <font>
      <b/>
      <sz val="12"/>
      <color theme="1"/>
      <name val="Calibri"/>
      <family val="2"/>
      <scheme val="minor"/>
    </font>
    <font>
      <b/>
      <sz val="10"/>
      <color rgb="FF0070C0"/>
      <name val="Calibri"/>
      <family val="2"/>
      <scheme val="minor"/>
    </font>
    <font>
      <b/>
      <sz val="10"/>
      <color rgb="FF7030A0"/>
      <name val="Calibri"/>
      <family val="2"/>
      <scheme val="minor"/>
    </font>
    <font>
      <sz val="8"/>
      <color theme="0"/>
      <name val="Calibri"/>
      <family val="2"/>
      <scheme val="minor"/>
    </font>
  </fonts>
  <fills count="1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gray125">
        <bgColor theme="0"/>
      </patternFill>
    </fill>
    <fill>
      <patternFill patternType="solid">
        <fgColor theme="7" tint="0.79998168889431442"/>
        <bgColor indexed="64"/>
      </patternFill>
    </fill>
    <fill>
      <patternFill patternType="solid">
        <fgColor rgb="FFFF000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rgb="FF00CCFF"/>
        <bgColor indexed="64"/>
      </patternFill>
    </fill>
    <fill>
      <patternFill patternType="solid">
        <fgColor rgb="FFFFFFFF"/>
        <bgColor indexed="64"/>
      </patternFill>
    </fill>
    <fill>
      <patternFill patternType="solid">
        <fgColor indexed="65"/>
        <bgColor indexed="64"/>
      </patternFill>
    </fill>
    <fill>
      <patternFill patternType="solid">
        <fgColor indexed="65"/>
        <bgColor theme="0"/>
      </patternFill>
    </fill>
    <fill>
      <patternFill patternType="solid">
        <fgColor rgb="FF0070C0"/>
        <bgColor indexed="64"/>
      </patternFill>
    </fill>
    <fill>
      <patternFill patternType="solid">
        <fgColor rgb="FF7030A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style="medium">
        <color theme="0"/>
      </left>
      <right style="medium">
        <color theme="0"/>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auto="1"/>
      </left>
      <right style="dotted">
        <color auto="1"/>
      </right>
      <top style="dotted">
        <color auto="1"/>
      </top>
      <bottom style="dotted">
        <color auto="1"/>
      </bottom>
      <diagonal/>
    </border>
    <border>
      <left/>
      <right style="thin">
        <color indexed="64"/>
      </right>
      <top style="thin">
        <color indexed="64"/>
      </top>
      <bottom/>
      <diagonal/>
    </border>
    <border>
      <left style="dotted">
        <color auto="1"/>
      </left>
      <right style="thin">
        <color indexed="64"/>
      </right>
      <top style="dotted">
        <color auto="1"/>
      </top>
      <bottom style="dotted">
        <color auto="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dotted">
        <color auto="1"/>
      </left>
      <right style="dotted">
        <color auto="1"/>
      </right>
      <top/>
      <bottom style="dotted">
        <color auto="1"/>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bottom/>
      <diagonal/>
    </border>
    <border>
      <left style="thin">
        <color theme="1"/>
      </left>
      <right style="dotted">
        <color auto="1"/>
      </right>
      <top style="dotted">
        <color auto="1"/>
      </top>
      <bottom style="dotted">
        <color auto="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dotted">
        <color auto="1"/>
      </left>
      <right style="thin">
        <color indexed="64"/>
      </right>
      <top style="dotted">
        <color auto="1"/>
      </top>
      <bottom/>
      <diagonal/>
    </border>
    <border>
      <left/>
      <right style="thin">
        <color indexed="64"/>
      </right>
      <top style="dotted">
        <color auto="1"/>
      </top>
      <bottom style="dotted">
        <color auto="1"/>
      </bottom>
      <diagonal/>
    </border>
    <border>
      <left/>
      <right style="thin">
        <color indexed="64"/>
      </right>
      <top style="dotted">
        <color auto="1"/>
      </top>
      <bottom/>
      <diagonal/>
    </border>
    <border>
      <left/>
      <right style="dotted">
        <color auto="1"/>
      </right>
      <top style="thin">
        <color indexed="64"/>
      </top>
      <bottom/>
      <diagonal/>
    </border>
    <border>
      <left/>
      <right style="dotted">
        <color auto="1"/>
      </right>
      <top/>
      <bottom/>
      <diagonal/>
    </border>
    <border>
      <left style="dotted">
        <color auto="1"/>
      </left>
      <right style="thin">
        <color indexed="64"/>
      </right>
      <top/>
      <bottom style="dotted">
        <color auto="1"/>
      </bottom>
      <diagonal/>
    </border>
    <border>
      <left style="medium">
        <color theme="0"/>
      </left>
      <right style="medium">
        <color theme="0"/>
      </right>
      <top/>
      <bottom style="thin">
        <color indexed="64"/>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indexed="64"/>
      </bottom>
      <diagonal/>
    </border>
    <border>
      <left style="dotted">
        <color auto="1"/>
      </left>
      <right style="dotted">
        <color auto="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dotted">
        <color theme="1"/>
      </bottom>
      <diagonal/>
    </border>
    <border>
      <left style="medium">
        <color theme="0"/>
      </left>
      <right style="thin">
        <color theme="1"/>
      </right>
      <top/>
      <bottom style="thin">
        <color indexed="64"/>
      </bottom>
      <diagonal/>
    </border>
    <border>
      <left/>
      <right style="thin">
        <color indexed="64"/>
      </right>
      <top style="thin">
        <color theme="1"/>
      </top>
      <bottom style="thin">
        <color indexed="64"/>
      </bottom>
      <diagonal/>
    </border>
    <border>
      <left/>
      <right style="thin">
        <color theme="1"/>
      </right>
      <top style="dotted">
        <color auto="1"/>
      </top>
      <bottom style="dotted">
        <color auto="1"/>
      </bottom>
      <diagonal/>
    </border>
    <border>
      <left/>
      <right style="thin">
        <color theme="1"/>
      </right>
      <top style="dotted">
        <color auto="1"/>
      </top>
      <bottom/>
      <diagonal/>
    </border>
    <border>
      <left style="dotted">
        <color auto="1"/>
      </left>
      <right style="thin">
        <color indexed="64"/>
      </right>
      <top style="dotted">
        <color auto="1"/>
      </top>
      <bottom style="thin">
        <color theme="1"/>
      </bottom>
      <diagonal/>
    </border>
    <border>
      <left/>
      <right style="thin">
        <color indexed="64"/>
      </right>
      <top style="dotted">
        <color auto="1"/>
      </top>
      <bottom style="thin">
        <color theme="1"/>
      </bottom>
      <diagonal/>
    </border>
    <border>
      <left/>
      <right style="thin">
        <color theme="1"/>
      </right>
      <top style="dotted">
        <color auto="1"/>
      </top>
      <bottom style="thin">
        <color theme="1"/>
      </bottom>
      <diagonal/>
    </border>
    <border>
      <left/>
      <right/>
      <top/>
      <bottom style="double">
        <color indexed="64"/>
      </bottom>
      <diagonal/>
    </border>
    <border>
      <left/>
      <right style="double">
        <color indexed="64"/>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style="thin">
        <color theme="1"/>
      </top>
      <bottom style="thin">
        <color indexed="64"/>
      </bottom>
      <diagonal/>
    </border>
    <border>
      <left style="dotted">
        <color auto="1"/>
      </left>
      <right style="double">
        <color indexed="64"/>
      </right>
      <top style="dotted">
        <color auto="1"/>
      </top>
      <bottom style="dotted">
        <color auto="1"/>
      </bottom>
      <diagonal/>
    </border>
    <border>
      <left style="medium">
        <color indexed="64"/>
      </left>
      <right style="medium">
        <color indexed="64"/>
      </right>
      <top style="medium">
        <color indexed="64"/>
      </top>
      <bottom style="medium">
        <color indexed="64"/>
      </bottom>
      <diagonal/>
    </border>
    <border>
      <left style="medium">
        <color theme="0"/>
      </left>
      <right style="double">
        <color indexed="64"/>
      </right>
      <top/>
      <bottom style="thin">
        <color indexed="64"/>
      </bottom>
      <diagonal/>
    </border>
    <border>
      <left/>
      <right style="double">
        <color indexed="64"/>
      </right>
      <top style="thin">
        <color indexed="64"/>
      </top>
      <bottom style="thin">
        <color theme="1"/>
      </bottom>
      <diagonal/>
    </border>
    <border>
      <left style="thin">
        <color theme="1"/>
      </left>
      <right style="medium">
        <color theme="0"/>
      </right>
      <top/>
      <bottom style="thin">
        <color indexed="64"/>
      </bottom>
      <diagonal/>
    </border>
    <border>
      <left style="thin">
        <color indexed="64"/>
      </left>
      <right/>
      <top style="thin">
        <color theme="1"/>
      </top>
      <bottom style="thin">
        <color indexed="64"/>
      </bottom>
      <diagonal/>
    </border>
    <border>
      <left style="medium">
        <color theme="0"/>
      </left>
      <right/>
      <top/>
      <bottom style="thin">
        <color indexed="64"/>
      </bottom>
      <diagonal/>
    </border>
    <border>
      <left/>
      <right style="medium">
        <color theme="0"/>
      </right>
      <top/>
      <bottom style="thin">
        <color indexed="64"/>
      </bottom>
      <diagonal/>
    </border>
    <border>
      <left/>
      <right style="dotted">
        <color auto="1"/>
      </right>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diagonal/>
    </border>
    <border>
      <left style="thin">
        <color indexed="64"/>
      </left>
      <right style="medium">
        <color theme="0"/>
      </right>
      <top/>
      <bottom style="thin">
        <color indexed="64"/>
      </bottom>
      <diagonal/>
    </border>
    <border>
      <left style="medium">
        <color theme="0"/>
      </left>
      <right style="thin">
        <color indexed="64"/>
      </right>
      <top/>
      <bottom style="thin">
        <color indexed="64"/>
      </bottom>
      <diagonal/>
    </border>
    <border>
      <left style="thin">
        <color indexed="64"/>
      </left>
      <right style="dotted">
        <color auto="1"/>
      </right>
      <top/>
      <bottom style="dotted">
        <color auto="1"/>
      </bottom>
      <diagonal/>
    </border>
    <border>
      <left style="thin">
        <color indexed="64"/>
      </left>
      <right style="dotted">
        <color auto="1"/>
      </right>
      <top style="dotted">
        <color auto="1"/>
      </top>
      <bottom style="dotted">
        <color auto="1"/>
      </bottom>
      <diagonal/>
    </border>
    <border>
      <left style="thin">
        <color indexed="64"/>
      </left>
      <right style="dotted">
        <color auto="1"/>
      </right>
      <top style="dotted">
        <color auto="1"/>
      </top>
      <bottom/>
      <diagonal/>
    </border>
    <border>
      <left style="thin">
        <color indexed="64"/>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s>
  <cellStyleXfs count="1">
    <xf numFmtId="0" fontId="0" fillId="0" borderId="0"/>
  </cellStyleXfs>
  <cellXfs count="283">
    <xf numFmtId="0" fontId="0" fillId="0" borderId="0" xfId="0"/>
    <xf numFmtId="0" fontId="2" fillId="3" borderId="0" xfId="0" applyFont="1" applyFill="1" applyBorder="1"/>
    <xf numFmtId="0" fontId="3" fillId="5" borderId="6" xfId="0" applyFont="1" applyFill="1" applyBorder="1"/>
    <xf numFmtId="0" fontId="2" fillId="5" borderId="7" xfId="0" applyFont="1" applyFill="1" applyBorder="1"/>
    <xf numFmtId="0" fontId="2" fillId="5" borderId="7" xfId="0" applyFont="1" applyFill="1" applyBorder="1" applyAlignment="1">
      <alignment horizontal="right"/>
    </xf>
    <xf numFmtId="0" fontId="2" fillId="5" borderId="8" xfId="0" applyFont="1" applyFill="1" applyBorder="1" applyAlignment="1">
      <alignment horizontal="right"/>
    </xf>
    <xf numFmtId="0" fontId="2" fillId="3" borderId="4" xfId="0" applyFont="1" applyFill="1" applyBorder="1"/>
    <xf numFmtId="3" fontId="2" fillId="3" borderId="0" xfId="0" applyNumberFormat="1" applyFont="1" applyFill="1" applyBorder="1"/>
    <xf numFmtId="1" fontId="2" fillId="3" borderId="0" xfId="0" applyNumberFormat="1" applyFont="1" applyFill="1" applyBorder="1"/>
    <xf numFmtId="0" fontId="2" fillId="3" borderId="10" xfId="0" applyFont="1" applyFill="1" applyBorder="1"/>
    <xf numFmtId="0" fontId="2" fillId="1" borderId="5" xfId="0" applyFont="1" applyFill="1" applyBorder="1" applyAlignment="1">
      <alignment horizontal="right"/>
    </xf>
    <xf numFmtId="164" fontId="5" fillId="3" borderId="0" xfId="0" applyNumberFormat="1" applyFont="1" applyFill="1" applyBorder="1"/>
    <xf numFmtId="1" fontId="5" fillId="3" borderId="0" xfId="0" applyNumberFormat="1" applyFont="1" applyFill="1" applyBorder="1"/>
    <xf numFmtId="1" fontId="5" fillId="3" borderId="10" xfId="0" applyNumberFormat="1" applyFont="1" applyFill="1" applyBorder="1"/>
    <xf numFmtId="0" fontId="3" fillId="3" borderId="0" xfId="0" applyFont="1" applyFill="1" applyBorder="1"/>
    <xf numFmtId="1" fontId="2" fillId="3" borderId="5" xfId="0" applyNumberFormat="1" applyFont="1" applyFill="1" applyBorder="1"/>
    <xf numFmtId="1" fontId="2" fillId="3" borderId="11" xfId="0" applyNumberFormat="1" applyFont="1" applyFill="1" applyBorder="1"/>
    <xf numFmtId="0" fontId="0" fillId="3" borderId="0" xfId="0" applyFill="1"/>
    <xf numFmtId="1" fontId="2" fillId="3" borderId="0" xfId="0" applyNumberFormat="1" applyFont="1" applyFill="1" applyBorder="1" applyAlignment="1">
      <alignment horizontal="right"/>
    </xf>
    <xf numFmtId="0" fontId="0" fillId="3" borderId="0" xfId="0" applyFill="1" applyBorder="1"/>
    <xf numFmtId="0" fontId="0" fillId="11" borderId="0" xfId="0" applyFill="1"/>
    <xf numFmtId="164" fontId="2" fillId="3" borderId="0" xfId="0" applyNumberFormat="1" applyFont="1" applyFill="1" applyBorder="1"/>
    <xf numFmtId="164" fontId="3" fillId="3" borderId="0" xfId="0" applyNumberFormat="1" applyFont="1" applyFill="1" applyBorder="1" applyAlignment="1">
      <alignment horizontal="right"/>
    </xf>
    <xf numFmtId="0" fontId="2" fillId="6" borderId="0" xfId="0" applyFont="1" applyFill="1" applyBorder="1" applyAlignment="1">
      <alignment horizontal="right"/>
    </xf>
    <xf numFmtId="0" fontId="0" fillId="6" borderId="0" xfId="0" applyFill="1"/>
    <xf numFmtId="0" fontId="0" fillId="1" borderId="0" xfId="0" applyFill="1"/>
    <xf numFmtId="1" fontId="0" fillId="1" borderId="0" xfId="0" applyNumberFormat="1" applyFill="1"/>
    <xf numFmtId="1" fontId="2" fillId="1" borderId="5" xfId="0" applyNumberFormat="1" applyFont="1" applyFill="1" applyBorder="1" applyAlignment="1">
      <alignment horizontal="right"/>
    </xf>
    <xf numFmtId="0" fontId="3" fillId="8" borderId="15" xfId="0" applyFont="1" applyFill="1" applyBorder="1"/>
    <xf numFmtId="0" fontId="2" fillId="8" borderId="16" xfId="0" applyFont="1" applyFill="1" applyBorder="1"/>
    <xf numFmtId="0" fontId="2" fillId="8" borderId="16" xfId="0" applyFont="1" applyFill="1" applyBorder="1" applyAlignment="1">
      <alignment horizontal="right"/>
    </xf>
    <xf numFmtId="0" fontId="2" fillId="8" borderId="33" xfId="0" applyFont="1" applyFill="1" applyBorder="1" applyAlignment="1">
      <alignment horizontal="right"/>
    </xf>
    <xf numFmtId="0" fontId="3" fillId="3" borderId="17" xfId="0" applyFont="1" applyFill="1" applyBorder="1"/>
    <xf numFmtId="1" fontId="2" fillId="3" borderId="21" xfId="0" applyNumberFormat="1" applyFont="1" applyFill="1" applyBorder="1" applyAlignment="1">
      <alignment horizontal="right"/>
    </xf>
    <xf numFmtId="1" fontId="2" fillId="3" borderId="21" xfId="0" applyNumberFormat="1" applyFont="1" applyFill="1" applyBorder="1"/>
    <xf numFmtId="0" fontId="3" fillId="3" borderId="34" xfId="0" applyFont="1" applyFill="1" applyBorder="1"/>
    <xf numFmtId="0" fontId="2" fillId="3" borderId="35" xfId="0" applyFont="1" applyFill="1" applyBorder="1"/>
    <xf numFmtId="164" fontId="2" fillId="3" borderId="35" xfId="0" applyNumberFormat="1" applyFont="1" applyFill="1" applyBorder="1"/>
    <xf numFmtId="1" fontId="2" fillId="3" borderId="36" xfId="0" applyNumberFormat="1" applyFont="1" applyFill="1" applyBorder="1"/>
    <xf numFmtId="0" fontId="2" fillId="3" borderId="17" xfId="0" applyFont="1" applyFill="1" applyBorder="1"/>
    <xf numFmtId="0" fontId="2" fillId="3" borderId="34" xfId="0" applyFont="1" applyFill="1" applyBorder="1"/>
    <xf numFmtId="0" fontId="3" fillId="5" borderId="37" xfId="0" applyFont="1" applyFill="1" applyBorder="1"/>
    <xf numFmtId="0" fontId="2" fillId="5" borderId="19" xfId="0" applyFont="1" applyFill="1" applyBorder="1"/>
    <xf numFmtId="0" fontId="2" fillId="5" borderId="19" xfId="0" applyFont="1" applyFill="1" applyBorder="1" applyAlignment="1">
      <alignment horizontal="right"/>
    </xf>
    <xf numFmtId="0" fontId="2" fillId="5" borderId="20" xfId="0" applyFont="1" applyFill="1" applyBorder="1" applyAlignment="1">
      <alignment horizontal="right"/>
    </xf>
    <xf numFmtId="3" fontId="2" fillId="3" borderId="21" xfId="0" applyNumberFormat="1" applyFont="1" applyFill="1" applyBorder="1"/>
    <xf numFmtId="3" fontId="2" fillId="3" borderId="35" xfId="0" applyNumberFormat="1" applyFont="1" applyFill="1" applyBorder="1"/>
    <xf numFmtId="3" fontId="2" fillId="3" borderId="36" xfId="0" applyNumberFormat="1" applyFont="1" applyFill="1" applyBorder="1"/>
    <xf numFmtId="0" fontId="3" fillId="3" borderId="34" xfId="0" applyFont="1" applyFill="1" applyBorder="1" applyAlignment="1">
      <alignment wrapText="1"/>
    </xf>
    <xf numFmtId="0" fontId="3" fillId="3" borderId="35" xfId="0" applyFont="1" applyFill="1" applyBorder="1"/>
    <xf numFmtId="164" fontId="5" fillId="3" borderId="36" xfId="0" applyNumberFormat="1" applyFont="1" applyFill="1" applyBorder="1"/>
    <xf numFmtId="0" fontId="3" fillId="5" borderId="39" xfId="0" applyFont="1" applyFill="1" applyBorder="1"/>
    <xf numFmtId="0" fontId="2" fillId="5" borderId="40" xfId="0" applyFont="1" applyFill="1" applyBorder="1"/>
    <xf numFmtId="0" fontId="2" fillId="5" borderId="40" xfId="0" applyFont="1" applyFill="1" applyBorder="1" applyAlignment="1">
      <alignment horizontal="right"/>
    </xf>
    <xf numFmtId="0" fontId="2" fillId="5" borderId="41" xfId="0" applyFont="1" applyFill="1" applyBorder="1" applyAlignment="1">
      <alignment horizontal="right"/>
    </xf>
    <xf numFmtId="164" fontId="5" fillId="3" borderId="21" xfId="0" applyNumberFormat="1" applyFont="1" applyFill="1" applyBorder="1"/>
    <xf numFmtId="164" fontId="5" fillId="3" borderId="42" xfId="0" applyNumberFormat="1" applyFont="1" applyFill="1" applyBorder="1"/>
    <xf numFmtId="1" fontId="2" fillId="1" borderId="21" xfId="0" applyNumberFormat="1" applyFont="1" applyFill="1" applyBorder="1" applyAlignment="1">
      <alignment horizontal="right"/>
    </xf>
    <xf numFmtId="1" fontId="5" fillId="3" borderId="35" xfId="0" applyNumberFormat="1" applyFont="1" applyFill="1" applyBorder="1"/>
    <xf numFmtId="0" fontId="2" fillId="6" borderId="50" xfId="0" applyFont="1" applyFill="1" applyBorder="1" applyAlignment="1">
      <alignment horizontal="right"/>
    </xf>
    <xf numFmtId="0" fontId="2" fillId="6" borderId="51" xfId="0" applyFont="1" applyFill="1" applyBorder="1" applyAlignment="1">
      <alignment horizontal="right"/>
    </xf>
    <xf numFmtId="0" fontId="0" fillId="3" borderId="52" xfId="0" applyFill="1" applyBorder="1"/>
    <xf numFmtId="0" fontId="1" fillId="3" borderId="50" xfId="0" applyFont="1" applyFill="1" applyBorder="1"/>
    <xf numFmtId="0" fontId="2" fillId="3" borderId="50" xfId="0" applyFont="1" applyFill="1" applyBorder="1"/>
    <xf numFmtId="0" fontId="0" fillId="3" borderId="50" xfId="0" applyFill="1" applyBorder="1"/>
    <xf numFmtId="0" fontId="0" fillId="3" borderId="53" xfId="0" applyFill="1" applyBorder="1"/>
    <xf numFmtId="0" fontId="0" fillId="3" borderId="51" xfId="0" applyFill="1" applyBorder="1"/>
    <xf numFmtId="0" fontId="0" fillId="0" borderId="51" xfId="0" applyBorder="1"/>
    <xf numFmtId="0" fontId="0" fillId="3" borderId="54" xfId="0" applyFill="1" applyBorder="1"/>
    <xf numFmtId="0" fontId="0" fillId="3" borderId="55" xfId="0" applyFill="1" applyBorder="1"/>
    <xf numFmtId="0" fontId="0" fillId="3" borderId="56" xfId="0" applyFill="1" applyBorder="1"/>
    <xf numFmtId="1" fontId="0" fillId="3" borderId="56" xfId="0" applyNumberFormat="1" applyFill="1" applyBorder="1"/>
    <xf numFmtId="0" fontId="0" fillId="3" borderId="57" xfId="0" applyFill="1" applyBorder="1"/>
    <xf numFmtId="1" fontId="0" fillId="3" borderId="50" xfId="0" applyNumberFormat="1" applyFill="1" applyBorder="1"/>
    <xf numFmtId="1" fontId="5" fillId="3" borderId="59" xfId="0" applyNumberFormat="1" applyFont="1" applyFill="1" applyBorder="1"/>
    <xf numFmtId="0" fontId="0" fillId="1" borderId="0" xfId="0" applyFill="1" applyAlignment="1">
      <alignment horizontal="center" vertical="center" wrapText="1"/>
    </xf>
    <xf numFmtId="0" fontId="7" fillId="1" borderId="0" xfId="0" applyFont="1" applyFill="1" applyAlignment="1">
      <alignment horizontal="center" vertical="center" wrapText="1"/>
    </xf>
    <xf numFmtId="0" fontId="10" fillId="1" borderId="0" xfId="0" applyFont="1" applyFill="1" applyAlignment="1">
      <alignment horizontal="center" vertical="center" wrapText="1"/>
    </xf>
    <xf numFmtId="0" fontId="11" fillId="3" borderId="17" xfId="0" applyFont="1" applyFill="1" applyBorder="1"/>
    <xf numFmtId="0" fontId="12" fillId="3" borderId="17" xfId="0" applyFont="1" applyFill="1" applyBorder="1"/>
    <xf numFmtId="0" fontId="11" fillId="3" borderId="4" xfId="0" applyFont="1" applyFill="1" applyBorder="1"/>
    <xf numFmtId="0" fontId="12" fillId="3" borderId="4" xfId="0" applyFont="1" applyFill="1" applyBorder="1"/>
    <xf numFmtId="0" fontId="12" fillId="3" borderId="9" xfId="0" applyFont="1" applyFill="1" applyBorder="1"/>
    <xf numFmtId="0" fontId="12" fillId="3" borderId="34" xfId="0" applyFont="1" applyFill="1" applyBorder="1"/>
    <xf numFmtId="1" fontId="12" fillId="3" borderId="17" xfId="0" applyNumberFormat="1" applyFont="1" applyFill="1" applyBorder="1"/>
    <xf numFmtId="0" fontId="2" fillId="5" borderId="37" xfId="0" applyFont="1" applyFill="1" applyBorder="1" applyAlignment="1">
      <alignment vertical="center" wrapText="1"/>
    </xf>
    <xf numFmtId="0" fontId="2" fillId="5" borderId="19" xfId="0" applyFont="1" applyFill="1" applyBorder="1" applyAlignment="1">
      <alignment vertical="center" wrapText="1"/>
    </xf>
    <xf numFmtId="0" fontId="2" fillId="5" borderId="44" xfId="0" applyFont="1" applyFill="1" applyBorder="1" applyAlignment="1">
      <alignment vertical="center" wrapText="1"/>
    </xf>
    <xf numFmtId="1" fontId="2" fillId="5" borderId="44" xfId="0" applyNumberFormat="1" applyFont="1" applyFill="1" applyBorder="1" applyAlignment="1">
      <alignment vertical="center" wrapText="1"/>
    </xf>
    <xf numFmtId="1" fontId="2" fillId="5" borderId="20" xfId="0" applyNumberFormat="1" applyFont="1" applyFill="1" applyBorder="1" applyAlignment="1">
      <alignment vertical="center" wrapText="1"/>
    </xf>
    <xf numFmtId="0" fontId="2" fillId="5" borderId="58" xfId="0" applyFont="1" applyFill="1" applyBorder="1" applyAlignment="1">
      <alignment vertical="center" wrapText="1"/>
    </xf>
    <xf numFmtId="0" fontId="0" fillId="1" borderId="0" xfId="0" applyFill="1" applyProtection="1"/>
    <xf numFmtId="0" fontId="0" fillId="13" borderId="55" xfId="0" applyFill="1" applyBorder="1" applyProtection="1"/>
    <xf numFmtId="0" fontId="0" fillId="13" borderId="56" xfId="0" applyFill="1" applyBorder="1" applyProtection="1"/>
    <xf numFmtId="0" fontId="0" fillId="13" borderId="53" xfId="0" applyFill="1" applyBorder="1" applyProtection="1"/>
    <xf numFmtId="0" fontId="0" fillId="13" borderId="57" xfId="0" applyFill="1" applyBorder="1" applyProtection="1"/>
    <xf numFmtId="0" fontId="0" fillId="13" borderId="51" xfId="0" applyFill="1" applyBorder="1" applyProtection="1"/>
    <xf numFmtId="1" fontId="2" fillId="3" borderId="5" xfId="0" applyNumberFormat="1" applyFont="1" applyFill="1" applyBorder="1" applyAlignment="1" applyProtection="1">
      <alignment vertical="center"/>
    </xf>
    <xf numFmtId="9" fontId="2" fillId="3" borderId="11" xfId="0" applyNumberFormat="1" applyFont="1" applyFill="1" applyBorder="1" applyAlignment="1" applyProtection="1">
      <alignment vertical="center"/>
    </xf>
    <xf numFmtId="0" fontId="0" fillId="13" borderId="52" xfId="0" applyFill="1" applyBorder="1" applyProtection="1"/>
    <xf numFmtId="0" fontId="2" fillId="3" borderId="50" xfId="0" applyFont="1" applyFill="1" applyBorder="1" applyAlignment="1" applyProtection="1">
      <alignment horizontal="center"/>
    </xf>
    <xf numFmtId="9" fontId="2" fillId="3" borderId="50" xfId="0" applyNumberFormat="1" applyFont="1" applyFill="1" applyBorder="1" applyProtection="1"/>
    <xf numFmtId="0" fontId="0" fillId="13" borderId="54" xfId="0" applyFill="1" applyBorder="1" applyProtection="1"/>
    <xf numFmtId="0" fontId="0" fillId="3" borderId="55" xfId="0" applyFill="1" applyBorder="1" applyProtection="1"/>
    <xf numFmtId="0" fontId="0" fillId="3" borderId="56" xfId="0" applyFill="1" applyBorder="1" applyProtection="1"/>
    <xf numFmtId="0" fontId="0" fillId="3" borderId="53" xfId="0" applyFill="1" applyBorder="1" applyProtection="1"/>
    <xf numFmtId="0" fontId="0" fillId="3" borderId="57" xfId="0" applyFill="1" applyBorder="1" applyAlignment="1" applyProtection="1">
      <alignment horizontal="left" vertical="center"/>
    </xf>
    <xf numFmtId="0" fontId="2" fillId="3" borderId="0" xfId="0" applyFont="1" applyFill="1" applyBorder="1" applyAlignment="1" applyProtection="1">
      <alignment horizontal="left" vertical="center"/>
    </xf>
    <xf numFmtId="0" fontId="0" fillId="1" borderId="0" xfId="0" applyFill="1" applyAlignment="1" applyProtection="1">
      <alignment horizontal="left" vertical="center"/>
    </xf>
    <xf numFmtId="0" fontId="0" fillId="3" borderId="57" xfId="0" applyFill="1" applyBorder="1" applyProtection="1"/>
    <xf numFmtId="0" fontId="2" fillId="3" borderId="0" xfId="0" applyFont="1" applyFill="1" applyBorder="1" applyProtection="1"/>
    <xf numFmtId="0" fontId="3" fillId="4" borderId="63" xfId="0" applyFont="1" applyFill="1" applyBorder="1" applyAlignment="1" applyProtection="1">
      <alignment horizontal="left" wrapText="1"/>
    </xf>
    <xf numFmtId="0" fontId="3" fillId="4" borderId="32" xfId="0" applyFont="1" applyFill="1" applyBorder="1" applyAlignment="1" applyProtection="1">
      <alignment horizontal="right" wrapText="1"/>
    </xf>
    <xf numFmtId="0" fontId="3" fillId="4" borderId="65" xfId="0" applyFont="1" applyFill="1" applyBorder="1" applyAlignment="1" applyProtection="1">
      <alignment horizontal="right" wrapText="1"/>
    </xf>
    <xf numFmtId="0" fontId="3" fillId="4" borderId="70" xfId="0" applyFont="1" applyFill="1" applyBorder="1" applyAlignment="1" applyProtection="1">
      <alignment horizontal="right" wrapText="1"/>
    </xf>
    <xf numFmtId="0" fontId="3" fillId="4" borderId="71" xfId="0" applyFont="1" applyFill="1" applyBorder="1" applyAlignment="1" applyProtection="1">
      <alignment horizontal="right" wrapText="1"/>
    </xf>
    <xf numFmtId="0" fontId="3" fillId="4" borderId="66" xfId="0" applyFont="1" applyFill="1" applyBorder="1" applyAlignment="1" applyProtection="1">
      <alignment horizontal="right" wrapText="1"/>
    </xf>
    <xf numFmtId="0" fontId="3" fillId="4" borderId="61" xfId="0" applyFont="1" applyFill="1" applyBorder="1" applyAlignment="1" applyProtection="1">
      <alignment horizontal="right" wrapText="1"/>
    </xf>
    <xf numFmtId="164" fontId="2" fillId="3" borderId="0" xfId="0" applyNumberFormat="1" applyFont="1" applyFill="1" applyBorder="1" applyProtection="1"/>
    <xf numFmtId="9" fontId="5" fillId="3" borderId="0" xfId="0" applyNumberFormat="1" applyFont="1" applyFill="1" applyBorder="1" applyProtection="1"/>
    <xf numFmtId="9" fontId="2" fillId="3" borderId="5" xfId="0" applyNumberFormat="1" applyFont="1" applyFill="1" applyBorder="1" applyProtection="1"/>
    <xf numFmtId="9" fontId="2" fillId="3" borderId="51" xfId="0" applyNumberFormat="1" applyFont="1" applyFill="1" applyBorder="1" applyProtection="1"/>
    <xf numFmtId="0" fontId="0" fillId="1" borderId="0" xfId="0" applyFill="1" applyBorder="1" applyProtection="1"/>
    <xf numFmtId="0" fontId="3" fillId="3" borderId="0" xfId="0" applyFont="1" applyFill="1" applyBorder="1" applyProtection="1"/>
    <xf numFmtId="0" fontId="3" fillId="3" borderId="23" xfId="0" applyFont="1" applyFill="1" applyBorder="1" applyAlignment="1" applyProtection="1">
      <alignment horizontal="left"/>
    </xf>
    <xf numFmtId="1" fontId="3" fillId="3" borderId="24" xfId="0" applyNumberFormat="1" applyFont="1" applyFill="1" applyBorder="1" applyProtection="1"/>
    <xf numFmtId="0" fontId="3" fillId="3" borderId="24" xfId="0" applyFont="1" applyFill="1" applyBorder="1" applyProtection="1"/>
    <xf numFmtId="164" fontId="3" fillId="3" borderId="24" xfId="0" applyNumberFormat="1" applyFont="1" applyFill="1" applyBorder="1" applyProtection="1"/>
    <xf numFmtId="2" fontId="3" fillId="3" borderId="6" xfId="0" applyNumberFormat="1" applyFont="1" applyFill="1" applyBorder="1" applyProtection="1"/>
    <xf numFmtId="164" fontId="3" fillId="3" borderId="7" xfId="0" applyNumberFormat="1" applyFont="1" applyFill="1" applyBorder="1" applyProtection="1"/>
    <xf numFmtId="9" fontId="3" fillId="3" borderId="8" xfId="0" applyNumberFormat="1" applyFont="1" applyFill="1" applyBorder="1" applyProtection="1"/>
    <xf numFmtId="9" fontId="3" fillId="3" borderId="6" xfId="0" applyNumberFormat="1" applyFont="1" applyFill="1" applyBorder="1" applyProtection="1"/>
    <xf numFmtId="1" fontId="6" fillId="3" borderId="7" xfId="0" applyNumberFormat="1" applyFont="1" applyFill="1" applyBorder="1" applyProtection="1"/>
    <xf numFmtId="2" fontId="3" fillId="3" borderId="7" xfId="0" applyNumberFormat="1" applyFont="1" applyFill="1" applyBorder="1" applyProtection="1"/>
    <xf numFmtId="1" fontId="3" fillId="3" borderId="7" xfId="0" applyNumberFormat="1" applyFont="1" applyFill="1" applyBorder="1" applyProtection="1"/>
    <xf numFmtId="9" fontId="3" fillId="3" borderId="24" xfId="0" applyNumberFormat="1" applyFont="1" applyFill="1" applyBorder="1" applyProtection="1"/>
    <xf numFmtId="1" fontId="6" fillId="3" borderId="24" xfId="0" applyNumberFormat="1" applyFont="1" applyFill="1" applyBorder="1" applyProtection="1"/>
    <xf numFmtId="2" fontId="3" fillId="3" borderId="24" xfId="0" applyNumberFormat="1" applyFont="1" applyFill="1" applyBorder="1" applyProtection="1"/>
    <xf numFmtId="9" fontId="3" fillId="3" borderId="62" xfId="0" applyNumberFormat="1" applyFont="1" applyFill="1" applyBorder="1" applyProtection="1"/>
    <xf numFmtId="0" fontId="0" fillId="3" borderId="52" xfId="0" applyFill="1" applyBorder="1" applyProtection="1"/>
    <xf numFmtId="0" fontId="0" fillId="3" borderId="50" xfId="0" applyFill="1" applyBorder="1" applyProtection="1"/>
    <xf numFmtId="0" fontId="0" fillId="3" borderId="54" xfId="0" applyFill="1" applyBorder="1" applyProtection="1"/>
    <xf numFmtId="0" fontId="0" fillId="3" borderId="51" xfId="0" applyFill="1" applyBorder="1" applyAlignment="1" applyProtection="1">
      <alignment horizontal="left" vertical="center"/>
    </xf>
    <xf numFmtId="0" fontId="3" fillId="4" borderId="75" xfId="0" applyFont="1" applyFill="1" applyBorder="1" applyAlignment="1" applyProtection="1">
      <alignment horizontal="left" wrapText="1"/>
    </xf>
    <xf numFmtId="0" fontId="3" fillId="4" borderId="3" xfId="0" applyFont="1" applyFill="1" applyBorder="1" applyAlignment="1" applyProtection="1">
      <alignment horizontal="right" wrapText="1"/>
    </xf>
    <xf numFmtId="0" fontId="3" fillId="4" borderId="76" xfId="0" applyFont="1" applyFill="1" applyBorder="1" applyAlignment="1" applyProtection="1">
      <alignment horizontal="right" wrapText="1"/>
    </xf>
    <xf numFmtId="0" fontId="3" fillId="4" borderId="43" xfId="0" applyFont="1" applyFill="1" applyBorder="1" applyAlignment="1" applyProtection="1">
      <alignment horizontal="right" wrapText="1"/>
    </xf>
    <xf numFmtId="0" fontId="0" fillId="3" borderId="51" xfId="0" applyFill="1" applyBorder="1" applyProtection="1"/>
    <xf numFmtId="164" fontId="2" fillId="3" borderId="5" xfId="0" applyNumberFormat="1" applyFont="1" applyFill="1" applyBorder="1" applyProtection="1"/>
    <xf numFmtId="9" fontId="2" fillId="3" borderId="21" xfId="0" applyNumberFormat="1" applyFont="1" applyFill="1" applyBorder="1" applyProtection="1"/>
    <xf numFmtId="0" fontId="3" fillId="3" borderId="6" xfId="0" applyFont="1" applyFill="1" applyBorder="1" applyAlignment="1" applyProtection="1">
      <alignment horizontal="left"/>
    </xf>
    <xf numFmtId="0" fontId="3" fillId="3" borderId="7" xfId="0" applyFont="1" applyFill="1" applyBorder="1" applyProtection="1"/>
    <xf numFmtId="164" fontId="3" fillId="3" borderId="8" xfId="0" applyNumberFormat="1" applyFont="1" applyFill="1" applyBorder="1" applyProtection="1"/>
    <xf numFmtId="1" fontId="6" fillId="3" borderId="6" xfId="0" applyNumberFormat="1" applyFont="1" applyFill="1" applyBorder="1" applyProtection="1"/>
    <xf numFmtId="9" fontId="3" fillId="3" borderId="25" xfId="0" applyNumberFormat="1" applyFont="1" applyFill="1" applyBorder="1" applyProtection="1"/>
    <xf numFmtId="1" fontId="4" fillId="7" borderId="31" xfId="0" applyNumberFormat="1" applyFont="1" applyFill="1" applyBorder="1" applyAlignment="1" applyProtection="1">
      <alignment vertical="center"/>
      <protection locked="0"/>
    </xf>
    <xf numFmtId="1" fontId="4" fillId="7" borderId="14" xfId="0" applyNumberFormat="1" applyFont="1" applyFill="1" applyBorder="1" applyAlignment="1" applyProtection="1">
      <alignment vertical="center"/>
      <protection locked="0"/>
    </xf>
    <xf numFmtId="0" fontId="4" fillId="7" borderId="22" xfId="0" applyFont="1" applyFill="1" applyBorder="1" applyAlignment="1" applyProtection="1">
      <alignment horizontal="left"/>
      <protection locked="0"/>
    </xf>
    <xf numFmtId="0" fontId="4" fillId="7" borderId="12" xfId="0" applyFont="1" applyFill="1" applyBorder="1" applyProtection="1">
      <protection locked="0"/>
    </xf>
    <xf numFmtId="0" fontId="4" fillId="7" borderId="17" xfId="0" applyFont="1" applyFill="1" applyBorder="1" applyAlignment="1" applyProtection="1">
      <alignment horizontal="left"/>
      <protection locked="0"/>
    </xf>
    <xf numFmtId="9" fontId="4" fillId="7" borderId="12" xfId="0" applyNumberFormat="1" applyFont="1" applyFill="1" applyBorder="1" applyProtection="1">
      <protection locked="0"/>
    </xf>
    <xf numFmtId="2" fontId="4" fillId="7" borderId="72" xfId="0" applyNumberFormat="1" applyFont="1" applyFill="1" applyBorder="1" applyProtection="1">
      <protection locked="0"/>
    </xf>
    <xf numFmtId="2" fontId="4" fillId="7" borderId="73" xfId="0" applyNumberFormat="1" applyFont="1" applyFill="1" applyBorder="1" applyProtection="1">
      <protection locked="0"/>
    </xf>
    <xf numFmtId="2" fontId="4" fillId="7" borderId="74" xfId="0" applyNumberFormat="1" applyFont="1" applyFill="1" applyBorder="1" applyProtection="1">
      <protection locked="0"/>
    </xf>
    <xf numFmtId="9" fontId="4" fillId="7" borderId="72" xfId="0" applyNumberFormat="1" applyFont="1" applyFill="1" applyBorder="1" applyProtection="1">
      <protection locked="0"/>
    </xf>
    <xf numFmtId="2" fontId="4" fillId="7" borderId="18" xfId="0" applyNumberFormat="1" applyFont="1" applyFill="1" applyBorder="1" applyProtection="1">
      <protection locked="0"/>
    </xf>
    <xf numFmtId="9" fontId="4" fillId="7" borderId="73" xfId="0" applyNumberFormat="1" applyFont="1" applyFill="1" applyBorder="1" applyProtection="1">
      <protection locked="0"/>
    </xf>
    <xf numFmtId="9" fontId="4" fillId="7" borderId="74" xfId="0" applyNumberFormat="1" applyFont="1" applyFill="1" applyBorder="1" applyProtection="1">
      <protection locked="0"/>
    </xf>
    <xf numFmtId="9" fontId="4" fillId="7" borderId="67" xfId="0" applyNumberFormat="1" applyFont="1" applyFill="1" applyBorder="1" applyProtection="1">
      <protection locked="0"/>
    </xf>
    <xf numFmtId="9" fontId="4" fillId="7" borderId="68" xfId="0" applyNumberFormat="1" applyFont="1" applyFill="1" applyBorder="1" applyProtection="1">
      <protection locked="0"/>
    </xf>
    <xf numFmtId="9" fontId="4" fillId="7" borderId="69" xfId="0" applyNumberFormat="1" applyFont="1" applyFill="1" applyBorder="1" applyProtection="1">
      <protection locked="0"/>
    </xf>
    <xf numFmtId="0" fontId="4" fillId="7" borderId="73" xfId="0" applyFont="1" applyFill="1" applyBorder="1" applyAlignment="1" applyProtection="1">
      <alignment horizontal="left"/>
      <protection locked="0"/>
    </xf>
    <xf numFmtId="0" fontId="4" fillId="7" borderId="4" xfId="0" applyFont="1" applyFill="1" applyBorder="1" applyAlignment="1" applyProtection="1">
      <alignment horizontal="left"/>
      <protection locked="0"/>
    </xf>
    <xf numFmtId="1" fontId="4" fillId="7" borderId="14" xfId="0" applyNumberFormat="1" applyFont="1" applyFill="1" applyBorder="1" applyProtection="1">
      <protection locked="0"/>
    </xf>
    <xf numFmtId="9" fontId="4" fillId="7" borderId="27" xfId="0" applyNumberFormat="1" applyFont="1" applyFill="1" applyBorder="1" applyProtection="1">
      <protection locked="0"/>
    </xf>
    <xf numFmtId="1" fontId="4" fillId="7" borderId="27" xfId="0" applyNumberFormat="1" applyFont="1" applyFill="1" applyBorder="1" applyProtection="1">
      <protection locked="0"/>
    </xf>
    <xf numFmtId="1" fontId="4" fillId="7" borderId="45" xfId="0" applyNumberFormat="1" applyFont="1" applyFill="1" applyBorder="1" applyProtection="1">
      <protection locked="0"/>
    </xf>
    <xf numFmtId="9" fontId="4" fillId="7" borderId="14" xfId="0" applyNumberFormat="1" applyFont="1" applyFill="1" applyBorder="1" applyProtection="1">
      <protection locked="0"/>
    </xf>
    <xf numFmtId="9" fontId="4" fillId="7" borderId="26" xfId="0" applyNumberFormat="1" applyFont="1" applyFill="1" applyBorder="1" applyProtection="1">
      <protection locked="0"/>
    </xf>
    <xf numFmtId="9" fontId="4" fillId="7" borderId="28" xfId="0" applyNumberFormat="1" applyFont="1" applyFill="1" applyBorder="1" applyProtection="1">
      <protection locked="0"/>
    </xf>
    <xf numFmtId="1" fontId="4" fillId="7" borderId="28" xfId="0" applyNumberFormat="1" applyFont="1" applyFill="1" applyBorder="1" applyProtection="1">
      <protection locked="0"/>
    </xf>
    <xf numFmtId="1" fontId="4" fillId="7" borderId="46" xfId="0" applyNumberFormat="1" applyFont="1" applyFill="1" applyBorder="1" applyProtection="1">
      <protection locked="0"/>
    </xf>
    <xf numFmtId="9" fontId="4" fillId="7" borderId="47" xfId="0" applyNumberFormat="1" applyFont="1" applyFill="1" applyBorder="1" applyProtection="1">
      <protection locked="0"/>
    </xf>
    <xf numFmtId="9" fontId="4" fillId="7" borderId="48" xfId="0" applyNumberFormat="1" applyFont="1" applyFill="1" applyBorder="1" applyProtection="1">
      <protection locked="0"/>
    </xf>
    <xf numFmtId="1" fontId="4" fillId="7" borderId="48" xfId="0" applyNumberFormat="1" applyFont="1" applyFill="1" applyBorder="1" applyProtection="1">
      <protection locked="0"/>
    </xf>
    <xf numFmtId="1" fontId="4" fillId="7" borderId="49" xfId="0" applyNumberFormat="1" applyFont="1" applyFill="1" applyBorder="1" applyProtection="1">
      <protection locked="0"/>
    </xf>
    <xf numFmtId="1" fontId="4" fillId="7" borderId="59" xfId="0" applyNumberFormat="1" applyFont="1" applyFill="1" applyBorder="1" applyProtection="1">
      <protection locked="0"/>
    </xf>
    <xf numFmtId="1" fontId="4" fillId="7" borderId="38" xfId="0" applyNumberFormat="1" applyFont="1" applyFill="1" applyBorder="1" applyAlignment="1" applyProtection="1">
      <alignment horizontal="right"/>
      <protection locked="0"/>
    </xf>
    <xf numFmtId="0" fontId="0" fillId="12" borderId="60" xfId="0" applyFill="1" applyBorder="1" applyAlignment="1" applyProtection="1">
      <alignment horizontal="center" vertical="center" wrapText="1"/>
      <protection locked="0"/>
    </xf>
    <xf numFmtId="0" fontId="8" fillId="15" borderId="60" xfId="0" applyFont="1" applyFill="1" applyBorder="1" applyAlignment="1" applyProtection="1">
      <alignment horizontal="center" vertical="center" wrapText="1"/>
      <protection locked="0"/>
    </xf>
    <xf numFmtId="0" fontId="0" fillId="12" borderId="60" xfId="0" applyFill="1" applyBorder="1" applyAlignment="1" applyProtection="1">
      <alignment horizontal="left" vertical="center" wrapText="1"/>
      <protection locked="0"/>
    </xf>
    <xf numFmtId="0" fontId="8" fillId="16" borderId="60" xfId="0" applyFont="1" applyFill="1" applyBorder="1" applyAlignment="1" applyProtection="1">
      <alignment horizontal="center" vertical="center" wrapText="1"/>
      <protection locked="0"/>
    </xf>
    <xf numFmtId="0" fontId="2" fillId="3" borderId="0" xfId="0" applyFont="1" applyFill="1" applyBorder="1" applyAlignment="1" applyProtection="1">
      <alignment vertical="center"/>
    </xf>
    <xf numFmtId="3" fontId="2" fillId="3" borderId="0" xfId="0" applyNumberFormat="1" applyFont="1" applyFill="1" applyBorder="1" applyProtection="1"/>
    <xf numFmtId="3" fontId="2" fillId="3" borderId="0" xfId="0" applyNumberFormat="1" applyFont="1" applyFill="1" applyBorder="1" applyAlignment="1" applyProtection="1">
      <alignment vertical="center"/>
    </xf>
    <xf numFmtId="1" fontId="2" fillId="3" borderId="0" xfId="0" applyNumberFormat="1" applyFont="1" applyFill="1" applyBorder="1" applyAlignment="1" applyProtection="1">
      <alignment vertical="center"/>
    </xf>
    <xf numFmtId="1" fontId="2" fillId="3" borderId="0" xfId="0" applyNumberFormat="1" applyFont="1" applyFill="1" applyBorder="1" applyProtection="1"/>
    <xf numFmtId="0" fontId="0" fillId="0" borderId="51" xfId="0" applyBorder="1" applyProtection="1"/>
    <xf numFmtId="0" fontId="2" fillId="3" borderId="50" xfId="0" applyFont="1" applyFill="1" applyBorder="1" applyProtection="1"/>
    <xf numFmtId="0" fontId="0" fillId="3" borderId="50" xfId="0" applyFill="1" applyBorder="1" applyAlignment="1" applyProtection="1">
      <alignment vertical="center"/>
    </xf>
    <xf numFmtId="0" fontId="2" fillId="6" borderId="0" xfId="0" applyFont="1" applyFill="1" applyBorder="1" applyAlignment="1" applyProtection="1">
      <alignment horizontal="right"/>
    </xf>
    <xf numFmtId="0" fontId="2" fillId="6" borderId="50" xfId="0" applyFont="1" applyFill="1" applyBorder="1" applyAlignment="1" applyProtection="1">
      <alignment horizontal="right"/>
    </xf>
    <xf numFmtId="0" fontId="2" fillId="6" borderId="50" xfId="0" applyFont="1" applyFill="1" applyBorder="1" applyAlignment="1" applyProtection="1">
      <alignment horizontal="right" vertical="center"/>
    </xf>
    <xf numFmtId="0" fontId="0" fillId="11" borderId="0" xfId="0" applyFill="1" applyProtection="1"/>
    <xf numFmtId="0" fontId="2" fillId="6" borderId="51" xfId="0" applyFont="1" applyFill="1" applyBorder="1" applyAlignment="1" applyProtection="1">
      <alignment horizontal="right"/>
    </xf>
    <xf numFmtId="0" fontId="0" fillId="3" borderId="0" xfId="0" applyFill="1" applyBorder="1" applyProtection="1"/>
    <xf numFmtId="0" fontId="0" fillId="3" borderId="0" xfId="0" applyFill="1" applyBorder="1" applyAlignment="1" applyProtection="1">
      <alignment vertical="center"/>
    </xf>
    <xf numFmtId="0" fontId="0" fillId="3" borderId="0" xfId="0" applyFill="1" applyProtection="1"/>
    <xf numFmtId="0" fontId="2" fillId="6" borderId="51" xfId="0" applyFont="1" applyFill="1" applyBorder="1" applyAlignment="1" applyProtection="1">
      <alignment horizontal="left" wrapText="1"/>
    </xf>
    <xf numFmtId="0" fontId="0" fillId="3" borderId="0" xfId="0" applyFill="1" applyBorder="1" applyAlignment="1" applyProtection="1">
      <alignment horizontal="left" wrapText="1"/>
    </xf>
    <xf numFmtId="0" fontId="2" fillId="3" borderId="0" xfId="0" applyFont="1" applyFill="1" applyBorder="1" applyAlignment="1" applyProtection="1">
      <alignment horizontal="left" wrapText="1"/>
    </xf>
    <xf numFmtId="0" fontId="1" fillId="16" borderId="1" xfId="0" applyFont="1" applyFill="1" applyBorder="1" applyAlignment="1" applyProtection="1">
      <alignment horizontal="left" vertical="center" wrapText="1"/>
    </xf>
    <xf numFmtId="0" fontId="13" fillId="16" borderId="2" xfId="0" applyFont="1" applyFill="1" applyBorder="1" applyAlignment="1" applyProtection="1">
      <alignment horizontal="center" vertical="center" wrapText="1"/>
    </xf>
    <xf numFmtId="0" fontId="13" fillId="16" borderId="13" xfId="0" applyFont="1" applyFill="1" applyBorder="1" applyAlignment="1" applyProtection="1">
      <alignment horizontal="center" vertical="center" wrapText="1"/>
    </xf>
    <xf numFmtId="0" fontId="2" fillId="0" borderId="0" xfId="0" applyFont="1" applyFill="1" applyBorder="1" applyAlignment="1" applyProtection="1">
      <alignment horizontal="left" wrapText="1"/>
    </xf>
    <xf numFmtId="3" fontId="2" fillId="3" borderId="0" xfId="0" applyNumberFormat="1" applyFont="1" applyFill="1" applyBorder="1" applyAlignment="1" applyProtection="1">
      <alignment horizontal="left" wrapText="1"/>
    </xf>
    <xf numFmtId="0" fontId="0" fillId="3" borderId="51" xfId="0" applyFill="1" applyBorder="1" applyAlignment="1" applyProtection="1">
      <alignment horizontal="left" wrapText="1"/>
    </xf>
    <xf numFmtId="0" fontId="2" fillId="6" borderId="0" xfId="0" applyFont="1" applyFill="1" applyBorder="1" applyAlignment="1" applyProtection="1">
      <alignment horizontal="left" wrapText="1"/>
    </xf>
    <xf numFmtId="0" fontId="0" fillId="0" borderId="0" xfId="0" applyAlignment="1" applyProtection="1">
      <alignment horizontal="left" wrapText="1"/>
    </xf>
    <xf numFmtId="0" fontId="2" fillId="3" borderId="4" xfId="0" applyFont="1" applyFill="1" applyBorder="1" applyAlignment="1" applyProtection="1">
      <alignment vertical="center"/>
    </xf>
    <xf numFmtId="3" fontId="2" fillId="3" borderId="5" xfId="0" applyNumberFormat="1" applyFont="1" applyFill="1" applyBorder="1" applyProtection="1"/>
    <xf numFmtId="0" fontId="0" fillId="0" borderId="0" xfId="0" applyProtection="1"/>
    <xf numFmtId="0" fontId="2" fillId="3" borderId="9" xfId="0" applyFont="1" applyFill="1" applyBorder="1" applyAlignment="1" applyProtection="1">
      <alignment vertical="center"/>
    </xf>
    <xf numFmtId="1" fontId="2" fillId="3" borderId="10" xfId="0" applyNumberFormat="1" applyFont="1" applyFill="1" applyBorder="1" applyProtection="1"/>
    <xf numFmtId="3" fontId="2" fillId="3" borderId="11" xfId="0" applyNumberFormat="1" applyFont="1" applyFill="1" applyBorder="1" applyProtection="1"/>
    <xf numFmtId="0" fontId="1" fillId="3" borderId="50" xfId="0" applyFont="1" applyFill="1" applyBorder="1" applyProtection="1"/>
    <xf numFmtId="0" fontId="2" fillId="6" borderId="0" xfId="0" applyFont="1" applyFill="1" applyBorder="1" applyAlignment="1" applyProtection="1">
      <alignment horizontal="right" vertical="center"/>
    </xf>
    <xf numFmtId="0" fontId="0" fillId="0" borderId="0" xfId="0" applyAlignment="1" applyProtection="1">
      <alignment vertical="center"/>
    </xf>
    <xf numFmtId="0" fontId="0" fillId="6" borderId="0" xfId="0" applyFill="1" applyProtection="1"/>
    <xf numFmtId="0" fontId="9" fillId="2" borderId="4" xfId="0" applyFont="1" applyFill="1" applyBorder="1" applyAlignment="1">
      <alignment horizontal="center" vertical="center" textRotation="90"/>
    </xf>
    <xf numFmtId="0" fontId="9" fillId="2" borderId="1" xfId="0" applyFont="1" applyFill="1" applyBorder="1" applyAlignment="1">
      <alignment horizontal="center" vertical="center" textRotation="90" wrapText="1"/>
    </xf>
    <xf numFmtId="0" fontId="9" fillId="2" borderId="4" xfId="0" applyFont="1" applyFill="1" applyBorder="1" applyAlignment="1">
      <alignment horizontal="center" vertical="center" textRotation="90" wrapText="1"/>
    </xf>
    <xf numFmtId="0" fontId="2" fillId="10" borderId="6" xfId="0" applyFont="1" applyFill="1" applyBorder="1" applyAlignment="1" applyProtection="1">
      <alignment horizontal="center" wrapText="1"/>
    </xf>
    <xf numFmtId="0" fontId="2" fillId="10" borderId="7" xfId="0" applyFont="1" applyFill="1" applyBorder="1" applyAlignment="1" applyProtection="1">
      <alignment horizontal="center" wrapText="1"/>
    </xf>
    <xf numFmtId="0" fontId="2" fillId="10" borderId="8" xfId="0" applyFont="1" applyFill="1" applyBorder="1" applyAlignment="1" applyProtection="1">
      <alignment horizontal="center" wrapText="1"/>
    </xf>
    <xf numFmtId="0" fontId="2" fillId="3" borderId="1" xfId="0" applyFont="1" applyFill="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9" fillId="15" borderId="17" xfId="0" applyFont="1" applyFill="1" applyBorder="1" applyAlignment="1" applyProtection="1">
      <alignment horizontal="center" vertical="center" textRotation="90" wrapText="1"/>
    </xf>
    <xf numFmtId="0" fontId="9" fillId="16" borderId="17" xfId="0" applyFont="1" applyFill="1" applyBorder="1" applyAlignment="1" applyProtection="1">
      <alignment horizontal="center" vertical="center" textRotation="90" wrapText="1"/>
    </xf>
    <xf numFmtId="0" fontId="1" fillId="9" borderId="6" xfId="0" applyFont="1" applyFill="1" applyBorder="1" applyAlignment="1" applyProtection="1">
      <alignment horizontal="left" vertical="center"/>
    </xf>
    <xf numFmtId="0" fontId="1" fillId="9" borderId="7" xfId="0" applyFont="1" applyFill="1" applyBorder="1" applyAlignment="1" applyProtection="1">
      <alignment horizontal="left" vertical="center"/>
    </xf>
    <xf numFmtId="0" fontId="1" fillId="9" borderId="8" xfId="0" applyFont="1" applyFill="1" applyBorder="1" applyAlignment="1" applyProtection="1">
      <alignment horizontal="left"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0" xfId="0" applyFont="1" applyFill="1" applyBorder="1" applyAlignment="1" applyProtection="1">
      <alignment horizontal="center" vertical="center" wrapText="1"/>
    </xf>
    <xf numFmtId="0" fontId="1" fillId="16" borderId="6" xfId="0" applyFont="1" applyFill="1" applyBorder="1" applyAlignment="1" applyProtection="1">
      <alignment horizontal="left" vertical="center"/>
    </xf>
    <xf numFmtId="0" fontId="1" fillId="16" borderId="7" xfId="0" applyFont="1" applyFill="1" applyBorder="1" applyAlignment="1" applyProtection="1">
      <alignment horizontal="left" vertical="center"/>
    </xf>
    <xf numFmtId="0" fontId="1" fillId="16" borderId="8" xfId="0" applyFont="1" applyFill="1" applyBorder="1" applyAlignment="1" applyProtection="1">
      <alignment horizontal="left" vertical="center"/>
    </xf>
    <xf numFmtId="0" fontId="1" fillId="15" borderId="64" xfId="0" applyFont="1" applyFill="1" applyBorder="1" applyAlignment="1" applyProtection="1">
      <alignment horizontal="left" vertical="center"/>
    </xf>
    <xf numFmtId="0" fontId="1" fillId="15" borderId="19" xfId="0" applyFont="1" applyFill="1" applyBorder="1" applyAlignment="1" applyProtection="1">
      <alignment horizontal="left" vertical="center"/>
    </xf>
    <xf numFmtId="0" fontId="1" fillId="15" borderId="58" xfId="0" applyFont="1" applyFill="1" applyBorder="1" applyAlignment="1" applyProtection="1">
      <alignment horizontal="left" vertical="center"/>
    </xf>
    <xf numFmtId="0" fontId="1" fillId="16" borderId="19" xfId="0" applyFont="1" applyFill="1" applyBorder="1" applyAlignment="1" applyProtection="1">
      <alignment horizontal="left" vertical="center"/>
    </xf>
    <xf numFmtId="0" fontId="1" fillId="16" borderId="20" xfId="0" applyFont="1" applyFill="1" applyBorder="1" applyAlignment="1" applyProtection="1">
      <alignment horizontal="left" vertical="center"/>
    </xf>
    <xf numFmtId="0" fontId="1" fillId="15" borderId="6" xfId="0" applyFont="1" applyFill="1" applyBorder="1" applyAlignment="1" applyProtection="1">
      <alignment horizontal="left" vertical="center"/>
    </xf>
    <xf numFmtId="0" fontId="1" fillId="15" borderId="7" xfId="0" applyFont="1" applyFill="1" applyBorder="1" applyAlignment="1" applyProtection="1">
      <alignment horizontal="left" vertical="center"/>
    </xf>
    <xf numFmtId="0" fontId="1" fillId="15" borderId="8" xfId="0" applyFont="1" applyFill="1" applyBorder="1" applyAlignment="1" applyProtection="1">
      <alignment horizontal="left" vertical="center"/>
    </xf>
    <xf numFmtId="0" fontId="9" fillId="2" borderId="4" xfId="0" applyFont="1" applyFill="1" applyBorder="1" applyAlignment="1" applyProtection="1">
      <alignment horizontal="center" vertical="center" textRotation="90"/>
    </xf>
    <xf numFmtId="0" fontId="0" fillId="12" borderId="55" xfId="0" applyFill="1" applyBorder="1" applyProtection="1"/>
    <xf numFmtId="0" fontId="0" fillId="12" borderId="56" xfId="0" applyFill="1" applyBorder="1" applyProtection="1"/>
    <xf numFmtId="0" fontId="0" fillId="12" borderId="53" xfId="0" applyFill="1" applyBorder="1" applyProtection="1"/>
    <xf numFmtId="0" fontId="0" fillId="14" borderId="57" xfId="0" applyFill="1" applyBorder="1" applyProtection="1"/>
    <xf numFmtId="0" fontId="3" fillId="5" borderId="1" xfId="0" applyFont="1" applyFill="1" applyBorder="1" applyAlignment="1" applyProtection="1">
      <alignment horizontal="center" vertical="center" wrapText="1"/>
    </xf>
    <xf numFmtId="0" fontId="3" fillId="5" borderId="2"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3" fillId="12" borderId="4" xfId="0" applyFont="1" applyFill="1" applyBorder="1" applyAlignment="1" applyProtection="1">
      <alignment horizontal="center" vertical="center" wrapText="1"/>
    </xf>
    <xf numFmtId="0" fontId="3" fillId="12" borderId="0" xfId="0" applyFont="1" applyFill="1" applyBorder="1" applyAlignment="1" applyProtection="1">
      <alignment horizontal="center" vertical="center" wrapText="1"/>
    </xf>
    <xf numFmtId="0" fontId="3" fillId="12" borderId="5" xfId="0" applyFont="1" applyFill="1" applyBorder="1" applyAlignment="1" applyProtection="1">
      <alignment horizontal="center" vertical="center" wrapText="1"/>
    </xf>
    <xf numFmtId="0" fontId="0" fillId="3" borderId="9" xfId="0" applyFill="1" applyBorder="1" applyProtection="1"/>
    <xf numFmtId="0" fontId="0" fillId="3" borderId="10" xfId="0" applyFill="1" applyBorder="1" applyProtection="1"/>
    <xf numFmtId="0" fontId="0" fillId="3" borderId="11" xfId="0" applyFill="1" applyBorder="1" applyProtection="1"/>
    <xf numFmtId="0" fontId="0" fillId="3" borderId="6" xfId="0" applyFill="1" applyBorder="1" applyProtection="1"/>
    <xf numFmtId="0" fontId="0" fillId="3" borderId="7" xfId="0" applyFill="1" applyBorder="1" applyProtection="1"/>
    <xf numFmtId="0" fontId="0" fillId="3" borderId="8" xfId="0" applyFill="1" applyBorder="1" applyAlignment="1" applyProtection="1">
      <alignment wrapText="1"/>
    </xf>
    <xf numFmtId="0" fontId="0" fillId="3" borderId="8" xfId="0" applyFill="1" applyBorder="1" applyProtection="1"/>
    <xf numFmtId="0" fontId="0" fillId="3" borderId="11" xfId="0" applyFill="1" applyBorder="1" applyAlignment="1" applyProtection="1">
      <alignment wrapText="1"/>
    </xf>
    <xf numFmtId="0" fontId="7" fillId="3" borderId="9" xfId="0" applyFont="1" applyFill="1" applyBorder="1" applyProtection="1"/>
    <xf numFmtId="0" fontId="0" fillId="14" borderId="52" xfId="0" applyFill="1" applyBorder="1" applyProtection="1"/>
    <xf numFmtId="0" fontId="0" fillId="13" borderId="50" xfId="0" applyFill="1" applyBorder="1" applyProtection="1"/>
  </cellXfs>
  <cellStyles count="1">
    <cellStyle name="Normal" xfId="0" builtinId="0"/>
  </cellStyles>
  <dxfs count="0"/>
  <tableStyles count="0" defaultTableStyle="TableStyleMedium2" defaultPivotStyle="PivotStyleLight16"/>
  <colors>
    <mruColors>
      <color rgb="FF993366"/>
      <color rgb="FFFFFFFF"/>
      <color rgb="FF85D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GB" b="1">
                <a:solidFill>
                  <a:srgbClr val="7030A0"/>
                </a:solidFill>
              </a:rPr>
              <a:t>Impact</a:t>
            </a:r>
            <a:r>
              <a:rPr lang="en-GB" b="1" baseline="0">
                <a:solidFill>
                  <a:srgbClr val="7030A0"/>
                </a:solidFill>
              </a:rPr>
              <a:t> on waitlist - Intervention 1</a:t>
            </a:r>
            <a:endParaRPr lang="en-GB" b="1">
              <a:solidFill>
                <a:srgbClr val="7030A0"/>
              </a:solidFill>
            </a:endParaRPr>
          </a:p>
        </c:rich>
      </c:tx>
      <c:layout>
        <c:manualLayout>
          <c:xMode val="edge"/>
          <c:yMode val="edge"/>
          <c:x val="0.46930967699869058"/>
          <c:y val="0"/>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rgbClr val="7030A0"/>
            </a:solidFill>
            <a:ln>
              <a:noFill/>
            </a:ln>
            <a:effectLst/>
          </c:spPr>
          <c:invertIfNegative val="0"/>
          <c:cat>
            <c:strRef>
              <c:f>'Impact on Waitlist'!$E$4:$E$23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Waitlist'!$F$4:$F$23</c:f>
              <c:numCache>
                <c:formatCode>0</c:formatCode>
                <c:ptCount val="20"/>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20CC-4FFA-9150-D885BD66A7DA}"/>
            </c:ext>
          </c:extLst>
        </c:ser>
        <c:ser>
          <c:idx val="1"/>
          <c:order val="1"/>
          <c:spPr>
            <a:solidFill>
              <a:schemeClr val="accent2"/>
            </a:solidFill>
            <a:ln>
              <a:noFill/>
            </a:ln>
            <a:effectLst/>
          </c:spPr>
          <c:invertIfNegative val="0"/>
          <c:cat>
            <c:strRef>
              <c:f>'Impact on Waitlist'!$E$4:$E$23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Waitlist'!$G$4:$G$23</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7-20CC-4FFA-9150-D885BD66A7DA}"/>
            </c:ext>
          </c:extLst>
        </c:ser>
        <c:dLbls>
          <c:showLegendKey val="0"/>
          <c:showVal val="0"/>
          <c:showCatName val="0"/>
          <c:showSerName val="0"/>
          <c:showPercent val="0"/>
          <c:showBubbleSize val="0"/>
        </c:dLbls>
        <c:gapWidth val="219"/>
        <c:overlap val="100"/>
        <c:axId val="665793119"/>
        <c:axId val="665806431"/>
      </c:barChart>
      <c:catAx>
        <c:axId val="66579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5806431"/>
        <c:crosses val="autoZero"/>
        <c:auto val="1"/>
        <c:lblAlgn val="ctr"/>
        <c:lblOffset val="100"/>
        <c:noMultiLvlLbl val="0"/>
      </c:catAx>
      <c:valAx>
        <c:axId val="66580643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793119"/>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GB" b="1">
                <a:solidFill>
                  <a:srgbClr val="7030A0"/>
                </a:solidFill>
              </a:rPr>
              <a:t>Impact</a:t>
            </a:r>
            <a:r>
              <a:rPr lang="en-GB" b="1" baseline="0">
                <a:solidFill>
                  <a:srgbClr val="7030A0"/>
                </a:solidFill>
              </a:rPr>
              <a:t> on waitlist - Intervention 2</a:t>
            </a:r>
            <a:endParaRPr lang="en-GB" b="1">
              <a:solidFill>
                <a:srgbClr val="7030A0"/>
              </a:solidFill>
            </a:endParaRPr>
          </a:p>
        </c:rich>
      </c:tx>
      <c:layout>
        <c:manualLayout>
          <c:xMode val="edge"/>
          <c:yMode val="edge"/>
          <c:x val="0.46490998631620961"/>
          <c:y val="0"/>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rgbClr val="7030A0"/>
            </a:solidFill>
            <a:ln>
              <a:noFill/>
            </a:ln>
            <a:effectLst/>
          </c:spPr>
          <c:invertIfNegative val="0"/>
          <c:cat>
            <c:strRef>
              <c:f>'Impact on Waitlist'!$I$4:$I$23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Waitlist'!$J$4:$J$23</c:f>
              <c:numCache>
                <c:formatCode>0</c:formatCode>
                <c:ptCount val="20"/>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B022-4A37-91D9-35B0B4726688}"/>
            </c:ext>
          </c:extLst>
        </c:ser>
        <c:ser>
          <c:idx val="1"/>
          <c:order val="1"/>
          <c:spPr>
            <a:solidFill>
              <a:schemeClr val="accent2"/>
            </a:solidFill>
            <a:ln>
              <a:noFill/>
            </a:ln>
            <a:effectLst/>
          </c:spPr>
          <c:invertIfNegative val="0"/>
          <c:cat>
            <c:strRef>
              <c:f>'Impact on Waitlist'!$I$4:$I$23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Waitlist'!$K$4:$K$23</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B022-4A37-91D9-35B0B4726688}"/>
            </c:ext>
          </c:extLst>
        </c:ser>
        <c:dLbls>
          <c:showLegendKey val="0"/>
          <c:showVal val="0"/>
          <c:showCatName val="0"/>
          <c:showSerName val="0"/>
          <c:showPercent val="0"/>
          <c:showBubbleSize val="0"/>
        </c:dLbls>
        <c:gapWidth val="219"/>
        <c:overlap val="100"/>
        <c:axId val="665793119"/>
        <c:axId val="665806431"/>
      </c:barChart>
      <c:catAx>
        <c:axId val="66579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665806431"/>
        <c:crosses val="autoZero"/>
        <c:auto val="1"/>
        <c:lblAlgn val="ctr"/>
        <c:lblOffset val="100"/>
        <c:noMultiLvlLbl val="0"/>
      </c:catAx>
      <c:valAx>
        <c:axId val="66580643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793119"/>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GB" b="1">
                <a:solidFill>
                  <a:srgbClr val="7030A0"/>
                </a:solidFill>
              </a:rPr>
              <a:t>Impact</a:t>
            </a:r>
            <a:r>
              <a:rPr lang="en-GB" b="1" baseline="0">
                <a:solidFill>
                  <a:srgbClr val="7030A0"/>
                </a:solidFill>
              </a:rPr>
              <a:t> on waitlist - Intervention 3</a:t>
            </a:r>
            <a:endParaRPr lang="en-GB" b="1">
              <a:solidFill>
                <a:srgbClr val="7030A0"/>
              </a:solidFill>
            </a:endParaRPr>
          </a:p>
        </c:rich>
      </c:tx>
      <c:layout>
        <c:manualLayout>
          <c:xMode val="edge"/>
          <c:yMode val="edge"/>
          <c:x val="0.46949635388969801"/>
          <c:y val="0"/>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rgbClr val="7030A0"/>
            </a:solidFill>
            <a:ln>
              <a:noFill/>
            </a:ln>
            <a:effectLst/>
          </c:spPr>
          <c:invertIfNegative val="0"/>
          <c:cat>
            <c:strRef>
              <c:f>'Impact on Waitlist'!$M$4:$M$23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Waitlist'!$N$4:$N$23</c:f>
              <c:numCache>
                <c:formatCode>0</c:formatCode>
                <c:ptCount val="20"/>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C531-46A2-87B1-A9E1B956F22E}"/>
            </c:ext>
          </c:extLst>
        </c:ser>
        <c:ser>
          <c:idx val="1"/>
          <c:order val="1"/>
          <c:spPr>
            <a:solidFill>
              <a:schemeClr val="accent2"/>
            </a:solidFill>
            <a:ln>
              <a:noFill/>
            </a:ln>
            <a:effectLst/>
          </c:spPr>
          <c:invertIfNegative val="0"/>
          <c:cat>
            <c:strRef>
              <c:f>'Impact on Waitlist'!$M$4:$M$23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Waitlist'!$O$4:$O$23</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C531-46A2-87B1-A9E1B956F22E}"/>
            </c:ext>
          </c:extLst>
        </c:ser>
        <c:dLbls>
          <c:showLegendKey val="0"/>
          <c:showVal val="0"/>
          <c:showCatName val="0"/>
          <c:showSerName val="0"/>
          <c:showPercent val="0"/>
          <c:showBubbleSize val="0"/>
        </c:dLbls>
        <c:gapWidth val="219"/>
        <c:overlap val="100"/>
        <c:axId val="665793119"/>
        <c:axId val="665806431"/>
      </c:barChart>
      <c:catAx>
        <c:axId val="66579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5806431"/>
        <c:crosses val="autoZero"/>
        <c:auto val="1"/>
        <c:lblAlgn val="ctr"/>
        <c:lblOffset val="100"/>
        <c:noMultiLvlLbl val="0"/>
      </c:catAx>
      <c:valAx>
        <c:axId val="66580643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793119"/>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GB" b="1">
                <a:solidFill>
                  <a:srgbClr val="7030A0"/>
                </a:solidFill>
              </a:rPr>
              <a:t>Impact</a:t>
            </a:r>
            <a:r>
              <a:rPr lang="en-GB" b="1" baseline="0">
                <a:solidFill>
                  <a:srgbClr val="7030A0"/>
                </a:solidFill>
              </a:rPr>
              <a:t> on waitlist - Intervention 4</a:t>
            </a:r>
            <a:endParaRPr lang="en-GB" b="1">
              <a:solidFill>
                <a:srgbClr val="7030A0"/>
              </a:solidFill>
            </a:endParaRPr>
          </a:p>
        </c:rich>
      </c:tx>
      <c:layout>
        <c:manualLayout>
          <c:xMode val="edge"/>
          <c:yMode val="edge"/>
          <c:x val="0.46919946418139041"/>
          <c:y val="0"/>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rgbClr val="7030A0"/>
            </a:solidFill>
            <a:ln>
              <a:noFill/>
            </a:ln>
            <a:effectLst/>
          </c:spPr>
          <c:invertIfNegative val="0"/>
          <c:cat>
            <c:strRef>
              <c:f>'Impact on Waitlist'!$Q$4:$Q$23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Waitlist'!$R$4:$R$23</c:f>
              <c:numCache>
                <c:formatCode>0</c:formatCode>
                <c:ptCount val="20"/>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6BF1-4366-A197-945904C06BE7}"/>
            </c:ext>
          </c:extLst>
        </c:ser>
        <c:ser>
          <c:idx val="1"/>
          <c:order val="1"/>
          <c:spPr>
            <a:solidFill>
              <a:schemeClr val="accent2"/>
            </a:solidFill>
            <a:ln>
              <a:noFill/>
            </a:ln>
            <a:effectLst/>
          </c:spPr>
          <c:invertIfNegative val="0"/>
          <c:cat>
            <c:strRef>
              <c:f>'Impact on Waitlist'!$Q$4:$Q$23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Waitlist'!$S$4:$S$23</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6BF1-4366-A197-945904C06BE7}"/>
            </c:ext>
          </c:extLst>
        </c:ser>
        <c:dLbls>
          <c:showLegendKey val="0"/>
          <c:showVal val="0"/>
          <c:showCatName val="0"/>
          <c:showSerName val="0"/>
          <c:showPercent val="0"/>
          <c:showBubbleSize val="0"/>
        </c:dLbls>
        <c:gapWidth val="219"/>
        <c:overlap val="100"/>
        <c:axId val="665793119"/>
        <c:axId val="665806431"/>
      </c:barChart>
      <c:catAx>
        <c:axId val="66579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5806431"/>
        <c:crosses val="autoZero"/>
        <c:auto val="1"/>
        <c:lblAlgn val="ctr"/>
        <c:lblOffset val="100"/>
        <c:noMultiLvlLbl val="0"/>
      </c:catAx>
      <c:valAx>
        <c:axId val="665806431"/>
        <c:scaling>
          <c:orientation val="minMax"/>
        </c:scaling>
        <c:delete val="0"/>
        <c:axPos val="l"/>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793119"/>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GB" b="1">
                <a:solidFill>
                  <a:srgbClr val="7030A0"/>
                </a:solidFill>
              </a:rPr>
              <a:t>Impact</a:t>
            </a:r>
            <a:r>
              <a:rPr lang="en-GB" b="1" baseline="0">
                <a:solidFill>
                  <a:srgbClr val="7030A0"/>
                </a:solidFill>
              </a:rPr>
              <a:t> on waitlist - Intervention 5</a:t>
            </a:r>
            <a:endParaRPr lang="en-GB" b="1">
              <a:solidFill>
                <a:srgbClr val="7030A0"/>
              </a:solidFill>
            </a:endParaRPr>
          </a:p>
        </c:rich>
      </c:tx>
      <c:layout>
        <c:manualLayout>
          <c:xMode val="edge"/>
          <c:yMode val="edge"/>
          <c:x val="0.46518028921963578"/>
          <c:y val="0"/>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rgbClr val="7030A0"/>
            </a:solidFill>
            <a:ln>
              <a:noFill/>
            </a:ln>
            <a:effectLst/>
          </c:spPr>
          <c:invertIfNegative val="0"/>
          <c:cat>
            <c:strRef>
              <c:f>'Impact on Waitlist'!$U$4:$U$23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Waitlist'!$V$4:$V$23</c:f>
              <c:numCache>
                <c:formatCode>0</c:formatCode>
                <c:ptCount val="20"/>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EF34-4B21-82BC-841616C44661}"/>
            </c:ext>
          </c:extLst>
        </c:ser>
        <c:ser>
          <c:idx val="1"/>
          <c:order val="1"/>
          <c:spPr>
            <a:solidFill>
              <a:schemeClr val="accent2"/>
            </a:solidFill>
            <a:ln>
              <a:noFill/>
            </a:ln>
            <a:effectLst/>
          </c:spPr>
          <c:invertIfNegative val="0"/>
          <c:cat>
            <c:strRef>
              <c:f>'Impact on Waitlist'!$U$4:$U$23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Waitlist'!$W$4:$W$23</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EF34-4B21-82BC-841616C44661}"/>
            </c:ext>
          </c:extLst>
        </c:ser>
        <c:dLbls>
          <c:showLegendKey val="0"/>
          <c:showVal val="0"/>
          <c:showCatName val="0"/>
          <c:showSerName val="0"/>
          <c:showPercent val="0"/>
          <c:showBubbleSize val="0"/>
        </c:dLbls>
        <c:gapWidth val="219"/>
        <c:overlap val="100"/>
        <c:axId val="665793119"/>
        <c:axId val="665806431"/>
      </c:barChart>
      <c:catAx>
        <c:axId val="66579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5806431"/>
        <c:crosses val="autoZero"/>
        <c:auto val="1"/>
        <c:lblAlgn val="ctr"/>
        <c:lblOffset val="100"/>
        <c:noMultiLvlLbl val="0"/>
      </c:catAx>
      <c:valAx>
        <c:axId val="665806431"/>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793119"/>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r>
              <a:rPr lang="en-GB" b="1">
                <a:solidFill>
                  <a:srgbClr val="7030A0"/>
                </a:solidFill>
              </a:rPr>
              <a:t>Impact</a:t>
            </a:r>
            <a:r>
              <a:rPr lang="en-GB" b="1" baseline="0">
                <a:solidFill>
                  <a:srgbClr val="7030A0"/>
                </a:solidFill>
              </a:rPr>
              <a:t> on waitlist - Intervention 6</a:t>
            </a:r>
            <a:endParaRPr lang="en-GB" b="1">
              <a:solidFill>
                <a:srgbClr val="7030A0"/>
              </a:solidFill>
            </a:endParaRPr>
          </a:p>
        </c:rich>
      </c:tx>
      <c:layout>
        <c:manualLayout>
          <c:xMode val="edge"/>
          <c:yMode val="edge"/>
          <c:x val="0.46919946418139041"/>
          <c:y val="0"/>
        </c:manualLayout>
      </c:layout>
      <c:overlay val="0"/>
      <c:spPr>
        <a:noFill/>
        <a:ln>
          <a:noFill/>
        </a:ln>
        <a:effectLst/>
      </c:spPr>
      <c:txPr>
        <a:bodyPr rot="0" spcFirstLastPara="1" vertOverflow="ellipsis" vert="horz" wrap="square" anchor="ctr" anchorCtr="1"/>
        <a:lstStyle/>
        <a:p>
          <a:pPr algn="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spPr>
            <a:solidFill>
              <a:srgbClr val="7030A0"/>
            </a:solidFill>
            <a:ln>
              <a:noFill/>
            </a:ln>
            <a:effectLst/>
          </c:spPr>
          <c:invertIfNegative val="0"/>
          <c:cat>
            <c:strRef>
              <c:f>'Impact on Waitlist'!$Y$4:$Y$23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Waitlist'!$Z$4:$Z$23</c:f>
              <c:numCache>
                <c:formatCode>0</c:formatCode>
                <c:ptCount val="20"/>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1F10-41D1-98C8-D2B8305D0003}"/>
            </c:ext>
          </c:extLst>
        </c:ser>
        <c:ser>
          <c:idx val="1"/>
          <c:order val="1"/>
          <c:spPr>
            <a:solidFill>
              <a:schemeClr val="accent2"/>
            </a:solidFill>
            <a:ln>
              <a:noFill/>
            </a:ln>
            <a:effectLst/>
          </c:spPr>
          <c:invertIfNegative val="0"/>
          <c:cat>
            <c:strRef>
              <c:f>'Impact on Waitlist'!$Y$4:$Y$23</c:f>
              <c:strCache>
                <c:ptCount val="20"/>
                <c:pt idx="0">
                  <c:v>Week 1</c:v>
                </c:pt>
                <c:pt idx="1">
                  <c:v>Week 2</c:v>
                </c:pt>
                <c:pt idx="2">
                  <c:v>Week 3</c:v>
                </c:pt>
                <c:pt idx="3">
                  <c:v>Week 4</c:v>
                </c:pt>
                <c:pt idx="4">
                  <c:v>Week 5</c:v>
                </c:pt>
                <c:pt idx="5">
                  <c:v>Week 6</c:v>
                </c:pt>
                <c:pt idx="6">
                  <c:v>Week 7</c:v>
                </c:pt>
                <c:pt idx="7">
                  <c:v>Week 8</c:v>
                </c:pt>
                <c:pt idx="8">
                  <c:v>Week 9</c:v>
                </c:pt>
                <c:pt idx="9">
                  <c:v>Week 10</c:v>
                </c:pt>
                <c:pt idx="10">
                  <c:v>Week 11</c:v>
                </c:pt>
                <c:pt idx="11">
                  <c:v>Week 12</c:v>
                </c:pt>
                <c:pt idx="12">
                  <c:v>Week 13</c:v>
                </c:pt>
                <c:pt idx="13">
                  <c:v>Week 14</c:v>
                </c:pt>
                <c:pt idx="14">
                  <c:v>Week 15</c:v>
                </c:pt>
                <c:pt idx="15">
                  <c:v>Week 16</c:v>
                </c:pt>
                <c:pt idx="16">
                  <c:v>Week 17</c:v>
                </c:pt>
                <c:pt idx="17">
                  <c:v>Week 18</c:v>
                </c:pt>
                <c:pt idx="18">
                  <c:v>Week 19</c:v>
                </c:pt>
                <c:pt idx="19">
                  <c:v>Week 20</c:v>
                </c:pt>
              </c:strCache>
            </c:strRef>
          </c:cat>
          <c:val>
            <c:numRef>
              <c:f>'Impact on Waitlist'!$AA$4:$AA$23</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1F10-41D1-98C8-D2B8305D0003}"/>
            </c:ext>
          </c:extLst>
        </c:ser>
        <c:dLbls>
          <c:showLegendKey val="0"/>
          <c:showVal val="0"/>
          <c:showCatName val="0"/>
          <c:showSerName val="0"/>
          <c:showPercent val="0"/>
          <c:showBubbleSize val="0"/>
        </c:dLbls>
        <c:gapWidth val="219"/>
        <c:overlap val="100"/>
        <c:axId val="665793119"/>
        <c:axId val="665806431"/>
      </c:barChart>
      <c:catAx>
        <c:axId val="66579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665806431"/>
        <c:crosses val="autoZero"/>
        <c:auto val="1"/>
        <c:lblAlgn val="ctr"/>
        <c:lblOffset val="100"/>
        <c:noMultiLvlLbl val="0"/>
      </c:catAx>
      <c:valAx>
        <c:axId val="665806431"/>
        <c:scaling>
          <c:orientation val="minMax"/>
        </c:scaling>
        <c:delete val="0"/>
        <c:axPos val="l"/>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5793119"/>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title pos="t" align="ctr" overlay="0">
      <cx:tx>
        <cx:rich>
          <a:bodyPr rot="0" spcFirstLastPara="1" vertOverflow="ellipsis" vert="horz" wrap="square" lIns="38100" tIns="19050" rIns="38100" bIns="19050" anchor="ctr" anchorCtr="1" compatLnSpc="0"/>
          <a:lstStyle/>
          <a:p>
            <a:pPr algn="ctr" rtl="0">
              <a:defRPr sz="1400" b="0" i="0" u="none" strike="noStrike" kern="1200" spc="0" baseline="0">
                <a:solidFill>
                  <a:sysClr val="windowText" lastClr="000000">
                    <a:lumMod val="65000"/>
                    <a:lumOff val="35000"/>
                  </a:sysClr>
                </a:solidFill>
                <a:latin typeface="+mn-lt"/>
                <a:ea typeface="+mn-ea"/>
                <a:cs typeface="+mn-cs"/>
              </a:defRPr>
            </a:pPr>
            <a:r>
              <a:rPr kumimoji="0" lang="en-GB" sz="1600" b="1" i="0" u="none" strike="noStrike" kern="1200" cap="none" spc="0" normalizeH="0" baseline="0" noProof="0">
                <a:ln>
                  <a:noFill/>
                </a:ln>
                <a:solidFill>
                  <a:srgbClr val="0070C0"/>
                </a:solidFill>
                <a:effectLst/>
                <a:uLnTx/>
                <a:uFillTx/>
                <a:latin typeface="Calibri" panose="020F0502020204030204"/>
              </a:rPr>
              <a:t>CAPACITY (PROCESSES)</a:t>
            </a:r>
            <a:endParaRPr lang="en-GB" sz="1600" b="1">
              <a:solidFill>
                <a:srgbClr val="0070C0"/>
              </a:solidFill>
            </a:endParaRPr>
          </a:p>
        </cx:rich>
      </cx:tx>
    </cx:title>
    <cx:plotArea>
      <cx:plotAreaRegion>
        <cx:series layoutId="treemap" uniqueId="{C2A09ACD-4C7D-4770-80B9-650B65256CF8}">
          <cx:spPr>
            <a:solidFill>
              <a:srgbClr val="0070C0"/>
            </a:solidFill>
          </cx:spPr>
          <cx:dataLabels>
            <cx:txPr>
              <a:bodyPr spcFirstLastPara="1" vertOverflow="ellipsis" wrap="square" lIns="0" tIns="0" rIns="0" bIns="0" anchor="ctr" anchorCtr="1"/>
              <a:lstStyle/>
              <a:p>
                <a:pPr>
                  <a:defRPr lang="en-US" sz="900" b="0" i="0" u="none" strike="noStrike" kern="1200" baseline="0">
                    <a:solidFill>
                      <a:schemeClr val="bg1"/>
                    </a:solidFill>
                    <a:latin typeface="Calibri" panose="020F0502020204030204"/>
                  </a:defRPr>
                </a:pPr>
                <a:endParaRPr lang="en-US">
                  <a:solidFill>
                    <a:schemeClr val="bg1"/>
                  </a:solidFill>
                </a:endParaRPr>
              </a:p>
            </cx:txPr>
            <cx:visibility seriesName="0" categoryName="1" value="0"/>
          </cx:dataLabels>
          <cx:dataId val="0"/>
          <cx:layoutPr>
            <cx:parentLabelLayout val="overlapping"/>
          </cx:layoutPr>
        </cx:series>
      </cx:plotAreaRegion>
    </cx:plotArea>
  </cx:chart>
  <cx:spPr>
    <a:ln>
      <a:solidFill>
        <a:sysClr val="windowText" lastClr="000000"/>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rich>
          <a:bodyPr rot="0" spcFirstLastPara="1" vertOverflow="ellipsis" vert="horz" wrap="square" lIns="38100" tIns="19050" rIns="38100" bIns="19050" anchor="ctr" anchorCtr="1" compatLnSpc="0"/>
          <a:lstStyle/>
          <a:p>
            <a:pPr algn="ctr" rtl="0">
              <a:defRPr lang="en-US" sz="1400" b="0" i="0" u="none" strike="noStrike" kern="1200" spc="0" baseline="0">
                <a:solidFill>
                  <a:srgbClr val="7030A0"/>
                </a:solidFill>
                <a:latin typeface="+mn-lt"/>
                <a:ea typeface="+mn-ea"/>
                <a:cs typeface="+mn-cs"/>
              </a:defRPr>
            </a:pPr>
            <a:r>
              <a:rPr kumimoji="0" lang="en-GB" sz="1600" b="1" i="0" u="none" strike="noStrike" kern="1200" cap="none" spc="0" normalizeH="0" baseline="0" noProof="0">
                <a:ln>
                  <a:noFill/>
                </a:ln>
                <a:solidFill>
                  <a:srgbClr val="7030A0"/>
                </a:solidFill>
                <a:effectLst/>
                <a:uLnTx/>
                <a:uFillTx/>
                <a:latin typeface="Calibri" panose="020F0502020204030204"/>
              </a:rPr>
              <a:t>CAPACITY (INTERVENTIONS)</a:t>
            </a:r>
            <a:endParaRPr lang="en-GB" sz="1600" b="1">
              <a:solidFill>
                <a:srgbClr val="7030A0"/>
              </a:solidFill>
            </a:endParaRPr>
          </a:p>
        </cx:rich>
      </cx:tx>
    </cx:title>
    <cx:plotArea>
      <cx:plotAreaRegion>
        <cx:series layoutId="treemap" uniqueId="{6E1AAE53-6F39-47A4-BA36-129337876CF6}">
          <cx:spPr>
            <a:solidFill>
              <a:srgbClr val="7030A0"/>
            </a:solidFill>
          </cx:spPr>
          <cx:dataLabels>
            <cx:txPr>
              <a:bodyPr spcFirstLastPara="1" vertOverflow="ellipsis" wrap="square" lIns="0" tIns="0" rIns="0" bIns="0" anchor="ctr" anchorCtr="1"/>
              <a:lstStyle/>
              <a:p>
                <a:pPr>
                  <a:defRPr>
                    <a:solidFill>
                      <a:schemeClr val="bg1"/>
                    </a:solidFill>
                  </a:defRPr>
                </a:pPr>
                <a:endParaRPr lang="en-US">
                  <a:solidFill>
                    <a:schemeClr val="bg1"/>
                  </a:solidFill>
                </a:endParaRPr>
              </a:p>
            </cx:txPr>
            <cx:visibility seriesName="0" categoryName="1" value="0"/>
          </cx:dataLabels>
          <cx:dataId val="0"/>
          <cx:layoutPr>
            <cx:parentLabelLayout val="overlapping"/>
          </cx:layoutPr>
        </cx:series>
      </cx:plotAreaRegion>
    </cx:plotArea>
  </cx:chart>
  <cx:spPr>
    <a:ln>
      <a:solidFill>
        <a:sysClr val="windowText" lastClr="000000"/>
      </a:solid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4/relationships/chartEx" Target="../charts/chartEx2.xml"/><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6</xdr:col>
      <xdr:colOff>139699</xdr:colOff>
      <xdr:row>1</xdr:row>
      <xdr:rowOff>10895</xdr:rowOff>
    </xdr:from>
    <xdr:to>
      <xdr:col>7</xdr:col>
      <xdr:colOff>3234904</xdr:colOff>
      <xdr:row>7</xdr:row>
      <xdr:rowOff>90055</xdr:rowOff>
    </xdr:to>
    <xdr:pic>
      <xdr:nvPicPr>
        <xdr:cNvPr id="2" name="Picture 1">
          <a:extLst>
            <a:ext uri="{FF2B5EF4-FFF2-40B4-BE49-F238E27FC236}">
              <a16:creationId xmlns:a16="http://schemas.microsoft.com/office/drawing/2014/main" id="{BBEDEF3F-F57F-4FF6-AE44-6F7CE369D165}"/>
            </a:ext>
          </a:extLst>
        </xdr:cNvPr>
        <xdr:cNvPicPr>
          <a:picLocks noChangeAspect="1"/>
        </xdr:cNvPicPr>
      </xdr:nvPicPr>
      <xdr:blipFill>
        <a:blip xmlns:r="http://schemas.openxmlformats.org/officeDocument/2006/relationships" r:embed="rId1"/>
        <a:stretch>
          <a:fillRect/>
        </a:stretch>
      </xdr:blipFill>
      <xdr:spPr>
        <a:xfrm>
          <a:off x="10494432" y="197162"/>
          <a:ext cx="3336505" cy="1311060"/>
        </a:xfrm>
        <a:prstGeom prst="rect">
          <a:avLst/>
        </a:prstGeom>
        <a:ln>
          <a:solidFill>
            <a:schemeClr val="bg1">
              <a:lumMod val="50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8466</xdr:colOff>
      <xdr:row>6</xdr:row>
      <xdr:rowOff>499533</xdr:rowOff>
    </xdr:from>
    <xdr:to>
      <xdr:col>18</xdr:col>
      <xdr:colOff>559437</xdr:colOff>
      <xdr:row>8</xdr:row>
      <xdr:rowOff>1256027</xdr:rowOff>
    </xdr:to>
    <xdr:pic>
      <xdr:nvPicPr>
        <xdr:cNvPr id="2" name="Picture 1">
          <a:extLst>
            <a:ext uri="{FF2B5EF4-FFF2-40B4-BE49-F238E27FC236}">
              <a16:creationId xmlns:a16="http://schemas.microsoft.com/office/drawing/2014/main" id="{3D947EAA-0F3C-460B-ACED-1C2123BF4F25}"/>
            </a:ext>
          </a:extLst>
        </xdr:cNvPr>
        <xdr:cNvPicPr>
          <a:picLocks noChangeAspect="1"/>
        </xdr:cNvPicPr>
      </xdr:nvPicPr>
      <xdr:blipFill>
        <a:blip xmlns:r="http://schemas.openxmlformats.org/officeDocument/2006/relationships" r:embed="rId1"/>
        <a:stretch>
          <a:fillRect/>
        </a:stretch>
      </xdr:blipFill>
      <xdr:spPr>
        <a:xfrm>
          <a:off x="11836399" y="2895600"/>
          <a:ext cx="3336505" cy="1311060"/>
        </a:xfrm>
        <a:prstGeom prst="rect">
          <a:avLst/>
        </a:prstGeom>
        <a:ln>
          <a:solidFill>
            <a:schemeClr val="bg1">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95250</xdr:colOff>
      <xdr:row>0</xdr:row>
      <xdr:rowOff>200024</xdr:rowOff>
    </xdr:from>
    <xdr:to>
      <xdr:col>19</xdr:col>
      <xdr:colOff>323850</xdr:colOff>
      <xdr:row>19</xdr:row>
      <xdr:rowOff>142874</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13628370" y="188594"/>
              <a:ext cx="4922520" cy="342138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14</xdr:col>
      <xdr:colOff>95250</xdr:colOff>
      <xdr:row>20</xdr:row>
      <xdr:rowOff>19049</xdr:rowOff>
    </xdr:from>
    <xdr:to>
      <xdr:col>19</xdr:col>
      <xdr:colOff>323850</xdr:colOff>
      <xdr:row>37</xdr:row>
      <xdr:rowOff>171449</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3628370" y="3669029"/>
              <a:ext cx="4922520" cy="3436620"/>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twoCellAnchor editAs="oneCell">
    <xdr:from>
      <xdr:col>1</xdr:col>
      <xdr:colOff>10886</xdr:colOff>
      <xdr:row>39</xdr:row>
      <xdr:rowOff>119743</xdr:rowOff>
    </xdr:from>
    <xdr:to>
      <xdr:col>4</xdr:col>
      <xdr:colOff>1698205</xdr:colOff>
      <xdr:row>44</xdr:row>
      <xdr:rowOff>173503</xdr:rowOff>
    </xdr:to>
    <xdr:pic>
      <xdr:nvPicPr>
        <xdr:cNvPr id="4" name="Picture 3">
          <a:extLst>
            <a:ext uri="{FF2B5EF4-FFF2-40B4-BE49-F238E27FC236}">
              <a16:creationId xmlns:a16="http://schemas.microsoft.com/office/drawing/2014/main" id="{AE8CA572-1B30-41E6-9547-C8D96DEDBEF7}"/>
            </a:ext>
          </a:extLst>
        </xdr:cNvPr>
        <xdr:cNvPicPr>
          <a:picLocks noChangeAspect="1"/>
        </xdr:cNvPicPr>
      </xdr:nvPicPr>
      <xdr:blipFill>
        <a:blip xmlns:r="http://schemas.openxmlformats.org/officeDocument/2006/relationships" r:embed="rId3"/>
        <a:stretch>
          <a:fillRect/>
        </a:stretch>
      </xdr:blipFill>
      <xdr:spPr>
        <a:xfrm>
          <a:off x="266700" y="7494814"/>
          <a:ext cx="3336505" cy="1311060"/>
        </a:xfrm>
        <a:prstGeom prst="rect">
          <a:avLst/>
        </a:prstGeom>
        <a:ln>
          <a:solidFill>
            <a:schemeClr val="bg1">
              <a:lumMod val="50000"/>
            </a:schemeClr>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118110</xdr:colOff>
      <xdr:row>18</xdr:row>
      <xdr:rowOff>19050</xdr:rowOff>
    </xdr:from>
    <xdr:to>
      <xdr:col>7</xdr:col>
      <xdr:colOff>943971</xdr:colOff>
      <xdr:row>22</xdr:row>
      <xdr:rowOff>140970</xdr:rowOff>
    </xdr:to>
    <xdr:pic>
      <xdr:nvPicPr>
        <xdr:cNvPr id="2" name="Picture 1">
          <a:extLst>
            <a:ext uri="{FF2B5EF4-FFF2-40B4-BE49-F238E27FC236}">
              <a16:creationId xmlns:a16="http://schemas.microsoft.com/office/drawing/2014/main" id="{3749071D-E77D-41DE-A4B9-868ABA7FF4D1}"/>
            </a:ext>
          </a:extLst>
        </xdr:cNvPr>
        <xdr:cNvPicPr>
          <a:picLocks noChangeAspect="1"/>
        </xdr:cNvPicPr>
      </xdr:nvPicPr>
      <xdr:blipFill>
        <a:blip xmlns:r="http://schemas.openxmlformats.org/officeDocument/2006/relationships" r:embed="rId1"/>
        <a:stretch>
          <a:fillRect/>
        </a:stretch>
      </xdr:blipFill>
      <xdr:spPr>
        <a:xfrm>
          <a:off x="5894070" y="3470910"/>
          <a:ext cx="2540361" cy="998220"/>
        </a:xfrm>
        <a:prstGeom prst="rect">
          <a:avLst/>
        </a:prstGeom>
        <a:ln>
          <a:solidFill>
            <a:schemeClr val="bg1">
              <a:lumMod val="50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140971</xdr:colOff>
      <xdr:row>1</xdr:row>
      <xdr:rowOff>11430</xdr:rowOff>
    </xdr:from>
    <xdr:to>
      <xdr:col>10</xdr:col>
      <xdr:colOff>353009</xdr:colOff>
      <xdr:row>5</xdr:row>
      <xdr:rowOff>41910</xdr:rowOff>
    </xdr:to>
    <xdr:pic>
      <xdr:nvPicPr>
        <xdr:cNvPr id="2" name="Picture 1">
          <a:extLst>
            <a:ext uri="{FF2B5EF4-FFF2-40B4-BE49-F238E27FC236}">
              <a16:creationId xmlns:a16="http://schemas.microsoft.com/office/drawing/2014/main" id="{34734201-E1BE-43E9-843A-F61F07EFF5EC}"/>
            </a:ext>
          </a:extLst>
        </xdr:cNvPr>
        <xdr:cNvPicPr>
          <a:picLocks noChangeAspect="1"/>
        </xdr:cNvPicPr>
      </xdr:nvPicPr>
      <xdr:blipFill>
        <a:blip xmlns:r="http://schemas.openxmlformats.org/officeDocument/2006/relationships" r:embed="rId1"/>
        <a:stretch>
          <a:fillRect/>
        </a:stretch>
      </xdr:blipFill>
      <xdr:spPr>
        <a:xfrm>
          <a:off x="4415791" y="198120"/>
          <a:ext cx="2840938" cy="1116330"/>
        </a:xfrm>
        <a:prstGeom prst="rect">
          <a:avLst/>
        </a:prstGeom>
        <a:ln>
          <a:solidFill>
            <a:schemeClr val="bg1">
              <a:lumMod val="50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233796</xdr:colOff>
      <xdr:row>23</xdr:row>
      <xdr:rowOff>152400</xdr:rowOff>
    </xdr:from>
    <xdr:to>
      <xdr:col>7</xdr:col>
      <xdr:colOff>0</xdr:colOff>
      <xdr:row>37</xdr:row>
      <xdr:rowOff>0</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171450</xdr:colOff>
      <xdr:row>23</xdr:row>
      <xdr:rowOff>152400</xdr:rowOff>
    </xdr:from>
    <xdr:to>
      <xdr:col>10</xdr:col>
      <xdr:colOff>449236</xdr:colOff>
      <xdr:row>37</xdr:row>
      <xdr:rowOff>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9525</xdr:colOff>
      <xdr:row>23</xdr:row>
      <xdr:rowOff>171450</xdr:rowOff>
    </xdr:from>
    <xdr:to>
      <xdr:col>15</xdr:col>
      <xdr:colOff>18879</xdr:colOff>
      <xdr:row>37</xdr:row>
      <xdr:rowOff>0</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3464</xdr:colOff>
      <xdr:row>23</xdr:row>
      <xdr:rowOff>171450</xdr:rowOff>
    </xdr:from>
    <xdr:to>
      <xdr:col>19</xdr:col>
      <xdr:colOff>12819</xdr:colOff>
      <xdr:row>37</xdr:row>
      <xdr:rowOff>0</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170873</xdr:colOff>
      <xdr:row>23</xdr:row>
      <xdr:rowOff>184150</xdr:rowOff>
    </xdr:from>
    <xdr:to>
      <xdr:col>22</xdr:col>
      <xdr:colOff>448659</xdr:colOff>
      <xdr:row>37</xdr:row>
      <xdr:rowOff>0</xdr:rowOff>
    </xdr:to>
    <xdr:graphicFrame macro="">
      <xdr:nvGraphicFramePr>
        <xdr:cNvPr id="9" name="Chart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289</xdr:colOff>
      <xdr:row>23</xdr:row>
      <xdr:rowOff>184150</xdr:rowOff>
    </xdr:from>
    <xdr:to>
      <xdr:col>27</xdr:col>
      <xdr:colOff>9643</xdr:colOff>
      <xdr:row>37</xdr:row>
      <xdr:rowOff>0</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5444</xdr:colOff>
      <xdr:row>38</xdr:row>
      <xdr:rowOff>92528</xdr:rowOff>
    </xdr:from>
    <xdr:to>
      <xdr:col>4</xdr:col>
      <xdr:colOff>1235530</xdr:colOff>
      <xdr:row>42</xdr:row>
      <xdr:rowOff>151678</xdr:rowOff>
    </xdr:to>
    <xdr:pic>
      <xdr:nvPicPr>
        <xdr:cNvPr id="11" name="Picture 10">
          <a:extLst>
            <a:ext uri="{FF2B5EF4-FFF2-40B4-BE49-F238E27FC236}">
              <a16:creationId xmlns:a16="http://schemas.microsoft.com/office/drawing/2014/main" id="{C0DA994E-8B4B-4CB0-BA8C-3F0F98710EC9}"/>
            </a:ext>
          </a:extLst>
        </xdr:cNvPr>
        <xdr:cNvPicPr>
          <a:picLocks noChangeAspect="1"/>
        </xdr:cNvPicPr>
      </xdr:nvPicPr>
      <xdr:blipFill>
        <a:blip xmlns:r="http://schemas.openxmlformats.org/officeDocument/2006/relationships" r:embed="rId7"/>
        <a:stretch>
          <a:fillRect/>
        </a:stretch>
      </xdr:blipFill>
      <xdr:spPr>
        <a:xfrm>
          <a:off x="261258" y="7483928"/>
          <a:ext cx="2879272" cy="1131393"/>
        </a:xfrm>
        <a:prstGeom prst="rect">
          <a:avLst/>
        </a:prstGeom>
        <a:ln>
          <a:solidFill>
            <a:schemeClr val="bg1">
              <a:lumMod val="50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B1:F25"/>
  <sheetViews>
    <sheetView zoomScale="90" zoomScaleNormal="90" workbookViewId="0">
      <selection activeCell="H17" sqref="H17"/>
    </sheetView>
  </sheetViews>
  <sheetFormatPr defaultColWidth="8.89453125" defaultRowHeight="14.4" x14ac:dyDescent="0.55000000000000004"/>
  <cols>
    <col min="1" max="1" width="3.1015625" style="91" customWidth="1"/>
    <col min="2" max="2" width="3" style="91" customWidth="1"/>
    <col min="3" max="3" width="26.3125" style="91" customWidth="1"/>
    <col min="4" max="4" width="6.68359375" style="91" customWidth="1"/>
    <col min="5" max="5" width="100.89453125" style="91" customWidth="1"/>
    <col min="6" max="6" width="3.1015625" style="91" customWidth="1"/>
    <col min="7" max="7" width="3.3125" style="91" customWidth="1"/>
    <col min="8" max="8" width="49.5234375" style="91" customWidth="1"/>
    <col min="9" max="9" width="20.3125" style="91" customWidth="1"/>
    <col min="10" max="10" width="18.89453125" style="91" customWidth="1"/>
    <col min="11" max="16384" width="8.89453125" style="91"/>
  </cols>
  <sheetData>
    <row r="1" spans="2:6" ht="14.7" thickBot="1" x14ac:dyDescent="0.6"/>
    <row r="2" spans="2:6" ht="15" customHeight="1" thickTop="1" x14ac:dyDescent="0.55000000000000004">
      <c r="B2" s="259"/>
      <c r="C2" s="260"/>
      <c r="D2" s="260"/>
      <c r="E2" s="260"/>
      <c r="F2" s="261"/>
    </row>
    <row r="3" spans="2:6" ht="27.6" customHeight="1" x14ac:dyDescent="0.55000000000000004">
      <c r="B3" s="262"/>
      <c r="C3" s="263" t="s">
        <v>29</v>
      </c>
      <c r="D3" s="264"/>
      <c r="E3" s="265"/>
      <c r="F3" s="96"/>
    </row>
    <row r="4" spans="2:6" ht="11.4" customHeight="1" x14ac:dyDescent="0.55000000000000004">
      <c r="B4" s="262"/>
      <c r="C4" s="266"/>
      <c r="D4" s="267"/>
      <c r="E4" s="268"/>
      <c r="F4" s="96"/>
    </row>
    <row r="5" spans="2:6" x14ac:dyDescent="0.55000000000000004">
      <c r="B5" s="262"/>
      <c r="C5" s="269"/>
      <c r="D5" s="270"/>
      <c r="E5" s="271"/>
      <c r="F5" s="96"/>
    </row>
    <row r="6" spans="2:6" x14ac:dyDescent="0.55000000000000004">
      <c r="B6" s="262"/>
      <c r="C6" s="272" t="s">
        <v>52</v>
      </c>
      <c r="D6" s="273"/>
      <c r="E6" s="274"/>
      <c r="F6" s="96"/>
    </row>
    <row r="7" spans="2:6" x14ac:dyDescent="0.55000000000000004">
      <c r="B7" s="262"/>
      <c r="C7" s="272" t="s">
        <v>19</v>
      </c>
      <c r="D7" s="273"/>
      <c r="E7" s="274"/>
      <c r="F7" s="96"/>
    </row>
    <row r="8" spans="2:6" ht="16.2" customHeight="1" x14ac:dyDescent="0.55000000000000004">
      <c r="B8" s="262"/>
      <c r="C8" s="272" t="s">
        <v>27</v>
      </c>
      <c r="D8" s="273"/>
      <c r="E8" s="274" t="s">
        <v>51</v>
      </c>
      <c r="F8" s="96"/>
    </row>
    <row r="9" spans="2:6" x14ac:dyDescent="0.55000000000000004">
      <c r="B9" s="262"/>
      <c r="C9" s="272" t="s">
        <v>28</v>
      </c>
      <c r="D9" s="273"/>
      <c r="E9" s="274"/>
      <c r="F9" s="96"/>
    </row>
    <row r="10" spans="2:6" ht="31.95" customHeight="1" x14ac:dyDescent="0.55000000000000004">
      <c r="B10" s="262"/>
      <c r="C10" s="275" t="s">
        <v>11</v>
      </c>
      <c r="D10" s="276"/>
      <c r="E10" s="277" t="s">
        <v>49</v>
      </c>
      <c r="F10" s="96"/>
    </row>
    <row r="11" spans="2:6" x14ac:dyDescent="0.55000000000000004">
      <c r="B11" s="262"/>
      <c r="C11" s="275" t="s">
        <v>30</v>
      </c>
      <c r="D11" s="276"/>
      <c r="E11" s="278" t="s">
        <v>50</v>
      </c>
      <c r="F11" s="96"/>
    </row>
    <row r="12" spans="2:6" ht="28.8" x14ac:dyDescent="0.55000000000000004">
      <c r="B12" s="262"/>
      <c r="C12" s="275" t="s">
        <v>31</v>
      </c>
      <c r="D12" s="276"/>
      <c r="E12" s="277" t="s">
        <v>32</v>
      </c>
      <c r="F12" s="96"/>
    </row>
    <row r="13" spans="2:6" x14ac:dyDescent="0.55000000000000004">
      <c r="B13" s="262"/>
      <c r="C13" s="275" t="s">
        <v>33</v>
      </c>
      <c r="D13" s="276"/>
      <c r="E13" s="278" t="s">
        <v>34</v>
      </c>
      <c r="F13" s="96"/>
    </row>
    <row r="14" spans="2:6" x14ac:dyDescent="0.55000000000000004">
      <c r="B14" s="262"/>
      <c r="C14" s="272" t="s">
        <v>35</v>
      </c>
      <c r="D14" s="273"/>
      <c r="E14" s="274" t="s">
        <v>36</v>
      </c>
      <c r="F14" s="96"/>
    </row>
    <row r="15" spans="2:6" ht="57.6" x14ac:dyDescent="0.55000000000000004">
      <c r="B15" s="262"/>
      <c r="C15" s="275" t="s">
        <v>37</v>
      </c>
      <c r="D15" s="276"/>
      <c r="E15" s="277" t="s">
        <v>105</v>
      </c>
      <c r="F15" s="96"/>
    </row>
    <row r="16" spans="2:6" x14ac:dyDescent="0.55000000000000004">
      <c r="B16" s="262"/>
      <c r="C16" s="272" t="s">
        <v>42</v>
      </c>
      <c r="D16" s="273"/>
      <c r="E16" s="279" t="s">
        <v>43</v>
      </c>
      <c r="F16" s="96"/>
    </row>
    <row r="17" spans="2:6" x14ac:dyDescent="0.55000000000000004">
      <c r="B17" s="262"/>
      <c r="C17" s="272"/>
      <c r="D17" s="273"/>
      <c r="E17" s="279"/>
      <c r="F17" s="96"/>
    </row>
    <row r="18" spans="2:6" ht="28.8" x14ac:dyDescent="0.55000000000000004">
      <c r="B18" s="262"/>
      <c r="C18" s="280" t="s">
        <v>47</v>
      </c>
      <c r="D18" s="273"/>
      <c r="E18" s="279" t="s">
        <v>48</v>
      </c>
      <c r="F18" s="96"/>
    </row>
    <row r="19" spans="2:6" x14ac:dyDescent="0.55000000000000004">
      <c r="B19" s="262"/>
      <c r="C19" s="280" t="s">
        <v>46</v>
      </c>
      <c r="D19" s="273"/>
      <c r="E19" s="279"/>
      <c r="F19" s="96"/>
    </row>
    <row r="20" spans="2:6" x14ac:dyDescent="0.55000000000000004">
      <c r="B20" s="262"/>
      <c r="C20" s="272"/>
      <c r="D20" s="273"/>
      <c r="E20" s="279"/>
      <c r="F20" s="96"/>
    </row>
    <row r="21" spans="2:6" x14ac:dyDescent="0.55000000000000004">
      <c r="B21" s="262"/>
      <c r="C21" s="272"/>
      <c r="D21" s="273"/>
      <c r="E21" s="279"/>
      <c r="F21" s="96"/>
    </row>
    <row r="22" spans="2:6" x14ac:dyDescent="0.55000000000000004">
      <c r="B22" s="262"/>
      <c r="C22" s="272"/>
      <c r="D22" s="273"/>
      <c r="E22" s="279"/>
      <c r="F22" s="96"/>
    </row>
    <row r="23" spans="2:6" x14ac:dyDescent="0.55000000000000004">
      <c r="B23" s="262"/>
      <c r="C23" s="272"/>
      <c r="D23" s="273"/>
      <c r="E23" s="279"/>
      <c r="F23" s="96"/>
    </row>
    <row r="24" spans="2:6" ht="14.7" thickBot="1" x14ac:dyDescent="0.6">
      <c r="B24" s="281"/>
      <c r="C24" s="282"/>
      <c r="D24" s="282"/>
      <c r="E24" s="282"/>
      <c r="F24" s="102"/>
    </row>
    <row r="25" spans="2:6" ht="14.7" thickTop="1" x14ac:dyDescent="0.55000000000000004"/>
  </sheetData>
  <sheetProtection algorithmName="SHA-512" hashValue="Fx9DTXF5Bcm/hqB1Hs4zQX5pSAtJ+3V7SZTrFIEVeRWQ8btsBwc1TlmMRJ5wD3XQ3zCQVKicCn88qaY9UimBJg==" saltValue="c8r5j9eDDDfGAsjaoIYOgg==" spinCount="100000" sheet="1" objects="1" scenarios="1"/>
  <mergeCells count="1">
    <mergeCell ref="C3:E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B2:P14"/>
  <sheetViews>
    <sheetView zoomScale="90" zoomScaleNormal="90" workbookViewId="0">
      <selection activeCell="D7" sqref="D7"/>
    </sheetView>
  </sheetViews>
  <sheetFormatPr defaultColWidth="8.89453125" defaultRowHeight="14.4" x14ac:dyDescent="0.55000000000000004"/>
  <cols>
    <col min="1" max="1" width="1.68359375" style="75" customWidth="1"/>
    <col min="2" max="2" width="20.68359375" style="75" customWidth="1"/>
    <col min="3" max="3" width="2.41796875" style="75" customWidth="1"/>
    <col min="4" max="4" width="20.68359375" style="75" customWidth="1"/>
    <col min="5" max="5" width="2.41796875" style="75" customWidth="1"/>
    <col min="6" max="6" width="20.68359375" style="75" customWidth="1"/>
    <col min="7" max="7" width="2.41796875" style="75" customWidth="1"/>
    <col min="8" max="8" width="20.68359375" style="75" customWidth="1"/>
    <col min="9" max="9" width="2.41796875" style="75" customWidth="1"/>
    <col min="10" max="10" width="20.68359375" style="75" customWidth="1"/>
    <col min="11" max="11" width="2.41796875" style="75" customWidth="1"/>
    <col min="12" max="12" width="20.68359375" style="75" customWidth="1"/>
    <col min="13" max="13" width="2.41796875" style="75" customWidth="1"/>
    <col min="14" max="14" width="20.68359375" style="75" customWidth="1"/>
    <col min="15" max="15" width="2.41796875" style="75" customWidth="1"/>
    <col min="16" max="16" width="20.68359375" style="75" customWidth="1"/>
    <col min="17" max="16384" width="8.89453125" style="75"/>
  </cols>
  <sheetData>
    <row r="2" spans="2:16" ht="14.7" thickBot="1" x14ac:dyDescent="0.6"/>
    <row r="3" spans="2:16" ht="39.9" customHeight="1" thickBot="1" x14ac:dyDescent="0.6">
      <c r="B3" s="188" t="s">
        <v>104</v>
      </c>
      <c r="D3" s="189" t="s">
        <v>106</v>
      </c>
      <c r="E3" s="76"/>
      <c r="F3" s="189" t="s">
        <v>107</v>
      </c>
      <c r="G3" s="76"/>
      <c r="H3" s="189" t="s">
        <v>108</v>
      </c>
      <c r="I3" s="76"/>
      <c r="J3" s="189" t="s">
        <v>109</v>
      </c>
      <c r="K3" s="76"/>
      <c r="L3" s="189" t="s">
        <v>110</v>
      </c>
      <c r="M3" s="76"/>
      <c r="N3" s="189" t="s">
        <v>111</v>
      </c>
      <c r="P3" s="188" t="s">
        <v>79</v>
      </c>
    </row>
    <row r="4" spans="2:16" ht="4.5" customHeight="1" thickBot="1" x14ac:dyDescent="0.6"/>
    <row r="5" spans="2:16" ht="99.9" customHeight="1" thickBot="1" x14ac:dyDescent="0.6">
      <c r="D5" s="190"/>
      <c r="F5" s="190"/>
      <c r="H5" s="190"/>
      <c r="J5" s="190"/>
      <c r="L5" s="190"/>
      <c r="N5" s="190"/>
    </row>
    <row r="6" spans="2:16" ht="15" customHeight="1" thickBot="1" x14ac:dyDescent="0.6"/>
    <row r="7" spans="2:16" ht="39.9" customHeight="1" thickBot="1" x14ac:dyDescent="0.6">
      <c r="D7" s="191" t="s">
        <v>112</v>
      </c>
      <c r="E7" s="77"/>
      <c r="F7" s="191" t="s">
        <v>113</v>
      </c>
      <c r="G7" s="77"/>
      <c r="H7" s="191" t="s">
        <v>114</v>
      </c>
      <c r="I7" s="77"/>
      <c r="J7" s="191" t="s">
        <v>115</v>
      </c>
      <c r="K7" s="77"/>
      <c r="L7" s="191" t="s">
        <v>116</v>
      </c>
      <c r="M7" s="77"/>
      <c r="N7" s="191" t="s">
        <v>117</v>
      </c>
    </row>
    <row r="8" spans="2:16" ht="3.75" customHeight="1" thickBot="1" x14ac:dyDescent="0.6"/>
    <row r="9" spans="2:16" ht="99.9" customHeight="1" thickBot="1" x14ac:dyDescent="0.6">
      <c r="D9" s="190"/>
      <c r="F9" s="190"/>
      <c r="H9" s="190"/>
      <c r="J9" s="190"/>
      <c r="L9" s="190"/>
      <c r="N9" s="190"/>
    </row>
    <row r="12" spans="2:16" ht="16.2" customHeight="1" x14ac:dyDescent="0.55000000000000004"/>
    <row r="14" spans="2:16" ht="31.95" customHeight="1" x14ac:dyDescent="0.55000000000000004"/>
  </sheetData>
  <sheetProtection algorithmName="SHA-512" hashValue="nWM8BQOehSLKsfICp2uhRkPPZ8VkdXp7psNq+4q678UcKawbhnQp6i3AW1hfJv0AofAwsOGlSbIt+WZ0uSkb9g==" saltValue="hbJJ1H3JlyDI9vXsTdN7ig==" spinCount="100000" sheet="1" scenarios="1" formatCells="0" formatColumns="0" formatRows="0"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83"/>
  <sheetViews>
    <sheetView zoomScale="70" zoomScaleNormal="70" workbookViewId="0">
      <selection activeCell="G23" sqref="G23"/>
    </sheetView>
  </sheetViews>
  <sheetFormatPr defaultRowHeight="14.4" x14ac:dyDescent="0.55000000000000004"/>
  <cols>
    <col min="1" max="1" width="3.5234375" style="20" customWidth="1"/>
    <col min="2" max="2" width="4.1015625" customWidth="1"/>
    <col min="3" max="3" width="15.1015625" customWidth="1"/>
    <col min="4" max="4" width="3.5234375" customWidth="1"/>
    <col min="5" max="5" width="46.68359375" customWidth="1"/>
    <col min="6" max="7" width="9.68359375" customWidth="1"/>
    <col min="10" max="10" width="46.68359375" customWidth="1"/>
    <col min="13" max="13" width="8.89453125" customWidth="1"/>
    <col min="14" max="14" width="3.68359375" customWidth="1"/>
    <col min="15" max="15" width="3.68359375" style="24" customWidth="1"/>
    <col min="16" max="16" width="3" customWidth="1"/>
    <col min="18" max="18" width="3.89453125" customWidth="1"/>
    <col min="19" max="19" width="45.41796875" customWidth="1"/>
    <col min="20" max="20" width="26.3125" customWidth="1"/>
    <col min="21" max="21" width="22.68359375" customWidth="1"/>
    <col min="22" max="22" width="9.3125" customWidth="1"/>
  </cols>
  <sheetData>
    <row r="1" spans="1:56" s="20" customFormat="1" ht="14.7" thickBot="1" x14ac:dyDescent="0.6">
      <c r="A1" s="23"/>
      <c r="B1" s="59"/>
      <c r="C1" s="59"/>
      <c r="D1" s="59"/>
      <c r="E1" s="59"/>
      <c r="F1" s="59"/>
      <c r="G1" s="59"/>
      <c r="H1" s="59"/>
      <c r="I1" s="59"/>
      <c r="J1" s="59"/>
      <c r="K1" s="59"/>
      <c r="L1" s="59"/>
      <c r="M1" s="59"/>
      <c r="N1" s="59"/>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row>
    <row r="2" spans="1:56" s="17" customFormat="1" ht="14.7" thickTop="1" x14ac:dyDescent="0.55000000000000004">
      <c r="A2" s="60"/>
      <c r="B2" s="19"/>
      <c r="C2" s="19"/>
      <c r="D2" s="19"/>
      <c r="E2" s="19"/>
      <c r="F2" s="19"/>
      <c r="G2" s="19"/>
      <c r="H2" s="19"/>
      <c r="I2" s="8"/>
      <c r="J2" s="19"/>
      <c r="K2" s="19"/>
      <c r="L2" s="19"/>
      <c r="M2" s="19"/>
      <c r="N2" s="65"/>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row>
    <row r="3" spans="1:56" ht="13.2" customHeight="1" x14ac:dyDescent="0.55000000000000004">
      <c r="A3" s="60"/>
      <c r="B3" s="19"/>
      <c r="C3" s="229" t="s">
        <v>0</v>
      </c>
      <c r="D3" s="1"/>
      <c r="E3" s="41" t="s">
        <v>80</v>
      </c>
      <c r="F3" s="42"/>
      <c r="G3" s="43" t="s">
        <v>1</v>
      </c>
      <c r="H3" s="44" t="s">
        <v>2</v>
      </c>
      <c r="I3" s="8"/>
      <c r="J3" s="41" t="s">
        <v>81</v>
      </c>
      <c r="K3" s="42"/>
      <c r="L3" s="43" t="s">
        <v>1</v>
      </c>
      <c r="M3" s="44" t="s">
        <v>2</v>
      </c>
      <c r="N3" s="66"/>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row>
    <row r="4" spans="1:56" x14ac:dyDescent="0.55000000000000004">
      <c r="A4" s="60"/>
      <c r="B4" s="19"/>
      <c r="C4" s="229"/>
      <c r="D4" s="1"/>
      <c r="E4" s="39" t="s">
        <v>3</v>
      </c>
      <c r="F4" s="1"/>
      <c r="G4" s="7">
        <f>Capacity!F35</f>
        <v>0</v>
      </c>
      <c r="H4" s="45"/>
      <c r="I4" s="8"/>
      <c r="J4" s="39" t="s">
        <v>3</v>
      </c>
      <c r="K4" s="1"/>
      <c r="L4" s="7">
        <f>Capacity!F35</f>
        <v>0</v>
      </c>
      <c r="M4" s="45"/>
      <c r="N4" s="66"/>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row>
    <row r="5" spans="1:56" x14ac:dyDescent="0.55000000000000004">
      <c r="A5" s="60"/>
      <c r="B5" s="19"/>
      <c r="C5" s="229"/>
      <c r="D5" s="1"/>
      <c r="E5" s="39" t="s">
        <v>72</v>
      </c>
      <c r="F5" s="1"/>
      <c r="G5" s="8">
        <f>Capacity!K35</f>
        <v>0</v>
      </c>
      <c r="H5" s="45">
        <f>G5*52</f>
        <v>0</v>
      </c>
      <c r="I5" s="8"/>
      <c r="J5" s="39" t="s">
        <v>73</v>
      </c>
      <c r="K5" s="1"/>
      <c r="L5" s="8">
        <f>Capacity!K61</f>
        <v>0</v>
      </c>
      <c r="M5" s="45">
        <f>L5*52</f>
        <v>0</v>
      </c>
      <c r="N5" s="66"/>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row>
    <row r="6" spans="1:56" x14ac:dyDescent="0.55000000000000004">
      <c r="A6" s="60"/>
      <c r="B6" s="19"/>
      <c r="C6" s="229"/>
      <c r="D6" s="1"/>
      <c r="E6" s="32" t="s">
        <v>70</v>
      </c>
      <c r="F6" s="1"/>
      <c r="G6" s="8"/>
      <c r="H6" s="45"/>
      <c r="I6" s="8"/>
      <c r="J6" s="32" t="s">
        <v>71</v>
      </c>
      <c r="K6" s="1"/>
      <c r="L6" s="8"/>
      <c r="M6" s="45"/>
      <c r="N6" s="66"/>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6" x14ac:dyDescent="0.55000000000000004">
      <c r="A7" s="60"/>
      <c r="B7" s="19"/>
      <c r="C7" s="229"/>
      <c r="D7" s="1"/>
      <c r="E7" s="78" t="str">
        <f>'Process Map'!D3</f>
        <v>PROCESS 1</v>
      </c>
      <c r="F7" s="1"/>
      <c r="G7" s="8">
        <f>Capacity!S35</f>
        <v>0</v>
      </c>
      <c r="H7" s="45">
        <f t="shared" ref="H7:H12" si="0">G7*52</f>
        <v>0</v>
      </c>
      <c r="I7" s="8"/>
      <c r="J7" s="84" t="str">
        <f>'Process Map'!D7</f>
        <v>INTERVENTION 1</v>
      </c>
      <c r="K7" s="1"/>
      <c r="L7" s="8">
        <f>Capacity!Q61</f>
        <v>0</v>
      </c>
      <c r="M7" s="45">
        <f t="shared" ref="M7:M12" si="1">L7*52</f>
        <v>0</v>
      </c>
      <c r="N7" s="66"/>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row>
    <row r="8" spans="1:56" x14ac:dyDescent="0.55000000000000004">
      <c r="A8" s="60"/>
      <c r="B8" s="19"/>
      <c r="C8" s="229"/>
      <c r="D8" s="1"/>
      <c r="E8" s="78" t="str">
        <f>'Process Map'!F3</f>
        <v>PROCESS 2</v>
      </c>
      <c r="F8" s="1"/>
      <c r="G8" s="7">
        <f>Capacity!Z35</f>
        <v>0</v>
      </c>
      <c r="H8" s="45">
        <f t="shared" si="0"/>
        <v>0</v>
      </c>
      <c r="I8" s="8"/>
      <c r="J8" s="84" t="str">
        <f>'Process Map'!F7</f>
        <v>INTERVENTION 2</v>
      </c>
      <c r="K8" s="1"/>
      <c r="L8" s="7">
        <f>Capacity!Y61</f>
        <v>0</v>
      </c>
      <c r="M8" s="45">
        <f t="shared" si="1"/>
        <v>0</v>
      </c>
      <c r="N8" s="66"/>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row>
    <row r="9" spans="1:56" x14ac:dyDescent="0.55000000000000004">
      <c r="A9" s="60"/>
      <c r="B9" s="19"/>
      <c r="C9" s="229"/>
      <c r="D9" s="1"/>
      <c r="E9" s="78" t="str">
        <f>'Process Map'!H3</f>
        <v>PROCESS 3</v>
      </c>
      <c r="F9" s="1"/>
      <c r="G9" s="7">
        <f>Capacity!AG35</f>
        <v>0</v>
      </c>
      <c r="H9" s="45">
        <f t="shared" si="0"/>
        <v>0</v>
      </c>
      <c r="I9" s="8"/>
      <c r="J9" s="84" t="str">
        <f>'Process Map'!H7</f>
        <v>INTERVENTION 3</v>
      </c>
      <c r="K9" s="1"/>
      <c r="L9" s="7">
        <f>Capacity!AG61</f>
        <v>0</v>
      </c>
      <c r="M9" s="45">
        <f t="shared" si="1"/>
        <v>0</v>
      </c>
      <c r="N9" s="66"/>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row>
    <row r="10" spans="1:56" x14ac:dyDescent="0.55000000000000004">
      <c r="A10" s="60"/>
      <c r="B10" s="19"/>
      <c r="C10" s="229"/>
      <c r="D10" s="1"/>
      <c r="E10" s="78" t="str">
        <f>'Process Map'!J3</f>
        <v>PROCESS 4</v>
      </c>
      <c r="F10" s="1"/>
      <c r="G10" s="7">
        <f>Capacity!AN35</f>
        <v>0</v>
      </c>
      <c r="H10" s="45">
        <f t="shared" si="0"/>
        <v>0</v>
      </c>
      <c r="I10" s="8"/>
      <c r="J10" s="84" t="str">
        <f>'Process Map'!J7</f>
        <v>INTERVENTION 4</v>
      </c>
      <c r="K10" s="1"/>
      <c r="L10" s="7">
        <f>Capacity!AO61</f>
        <v>0</v>
      </c>
      <c r="M10" s="45">
        <f t="shared" si="1"/>
        <v>0</v>
      </c>
      <c r="N10" s="66"/>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row>
    <row r="11" spans="1:56" x14ac:dyDescent="0.55000000000000004">
      <c r="A11" s="60"/>
      <c r="B11" s="19"/>
      <c r="C11" s="229"/>
      <c r="D11" s="1"/>
      <c r="E11" s="78" t="str">
        <f>'Process Map'!L3</f>
        <v>PROCESS 5</v>
      </c>
      <c r="F11" s="1"/>
      <c r="G11" s="7">
        <f>Capacity!AU35</f>
        <v>0</v>
      </c>
      <c r="H11" s="45">
        <f t="shared" si="0"/>
        <v>0</v>
      </c>
      <c r="I11" s="8"/>
      <c r="J11" s="84" t="str">
        <f>'Process Map'!L7</f>
        <v>INTERVENTION 5</v>
      </c>
      <c r="K11" s="1"/>
      <c r="L11" s="7">
        <f>Capacity!AW61</f>
        <v>0</v>
      </c>
      <c r="M11" s="45">
        <f t="shared" si="1"/>
        <v>0</v>
      </c>
      <c r="N11" s="66"/>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row>
    <row r="12" spans="1:56" x14ac:dyDescent="0.55000000000000004">
      <c r="A12" s="60"/>
      <c r="B12" s="19"/>
      <c r="C12" s="229"/>
      <c r="D12" s="1"/>
      <c r="E12" s="78" t="str">
        <f>'Process Map'!N3</f>
        <v>PROCESS 6</v>
      </c>
      <c r="F12" s="1"/>
      <c r="G12" s="7">
        <f>Capacity!BB35</f>
        <v>0</v>
      </c>
      <c r="H12" s="45">
        <f t="shared" si="0"/>
        <v>0</v>
      </c>
      <c r="I12" s="8"/>
      <c r="J12" s="84" t="str">
        <f>'Process Map'!N7</f>
        <v>INTERVENTION 6</v>
      </c>
      <c r="K12" s="1"/>
      <c r="L12" s="7">
        <f>Capacity!BE61</f>
        <v>0</v>
      </c>
      <c r="M12" s="45">
        <f t="shared" si="1"/>
        <v>0</v>
      </c>
      <c r="N12" s="66"/>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row>
    <row r="13" spans="1:56" x14ac:dyDescent="0.55000000000000004">
      <c r="A13" s="60"/>
      <c r="B13" s="19"/>
      <c r="C13" s="229"/>
      <c r="D13" s="1"/>
      <c r="E13" s="40"/>
      <c r="F13" s="36"/>
      <c r="G13" s="46"/>
      <c r="H13" s="47"/>
      <c r="I13" s="8"/>
      <c r="J13" s="40"/>
      <c r="K13" s="36"/>
      <c r="L13" s="46"/>
      <c r="M13" s="47"/>
      <c r="N13" s="66"/>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row>
    <row r="14" spans="1:56" x14ac:dyDescent="0.55000000000000004">
      <c r="A14" s="60"/>
      <c r="B14" s="19"/>
      <c r="C14" s="229"/>
      <c r="D14" s="1"/>
      <c r="E14" s="1"/>
      <c r="F14" s="1"/>
      <c r="G14" s="1"/>
      <c r="H14" s="7"/>
      <c r="I14" s="8"/>
      <c r="J14" s="1"/>
      <c r="K14" s="1"/>
      <c r="L14" s="1"/>
      <c r="M14" s="7"/>
      <c r="N14" s="66"/>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row>
    <row r="15" spans="1:56" x14ac:dyDescent="0.55000000000000004">
      <c r="A15" s="60"/>
      <c r="B15" s="19"/>
      <c r="C15" s="229"/>
      <c r="D15" s="1"/>
      <c r="E15" s="1"/>
      <c r="F15" s="1"/>
      <c r="G15" s="19"/>
      <c r="H15" s="1"/>
      <c r="I15" s="8"/>
      <c r="J15" s="8"/>
      <c r="K15" s="8"/>
      <c r="L15" s="8"/>
      <c r="M15" s="8"/>
      <c r="N15" s="66"/>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row>
    <row r="16" spans="1:56" x14ac:dyDescent="0.55000000000000004">
      <c r="A16" s="60"/>
      <c r="B16" s="19"/>
      <c r="C16" s="229"/>
      <c r="D16" s="1"/>
      <c r="E16" s="51" t="s">
        <v>75</v>
      </c>
      <c r="F16" s="52"/>
      <c r="G16" s="53" t="s">
        <v>1</v>
      </c>
      <c r="H16" s="54" t="s">
        <v>2</v>
      </c>
      <c r="I16" s="8"/>
      <c r="J16" s="8"/>
      <c r="K16" s="8"/>
      <c r="L16" s="8"/>
      <c r="M16" s="8"/>
      <c r="N16" s="67"/>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row>
    <row r="17" spans="1:54" x14ac:dyDescent="0.55000000000000004">
      <c r="A17" s="60"/>
      <c r="B17" s="19"/>
      <c r="C17" s="229"/>
      <c r="D17" s="1"/>
      <c r="E17" s="79" t="str">
        <f>'Process Map'!D7</f>
        <v>INTERVENTION 1</v>
      </c>
      <c r="F17" s="1"/>
      <c r="G17" s="11">
        <f>Capacity!N61</f>
        <v>0</v>
      </c>
      <c r="H17" s="55">
        <f>G17*52</f>
        <v>0</v>
      </c>
      <c r="I17" s="8"/>
      <c r="J17" s="8"/>
      <c r="K17" s="8"/>
      <c r="L17" s="8"/>
      <c r="M17" s="8"/>
      <c r="N17" s="66"/>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row>
    <row r="18" spans="1:54" x14ac:dyDescent="0.55000000000000004">
      <c r="A18" s="60"/>
      <c r="B18" s="19"/>
      <c r="C18" s="229"/>
      <c r="D18" s="1"/>
      <c r="E18" s="79" t="str">
        <f>'Process Map'!F7</f>
        <v>INTERVENTION 2</v>
      </c>
      <c r="F18" s="1"/>
      <c r="G18" s="11">
        <f>Capacity!V61</f>
        <v>0</v>
      </c>
      <c r="H18" s="55">
        <f t="shared" ref="H18:H22" si="2">G18*52</f>
        <v>0</v>
      </c>
      <c r="I18" s="8"/>
      <c r="J18" s="8"/>
      <c r="K18" s="8"/>
      <c r="L18" s="8"/>
      <c r="M18" s="8"/>
      <c r="N18" s="66"/>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row>
    <row r="19" spans="1:54" x14ac:dyDescent="0.55000000000000004">
      <c r="A19" s="60"/>
      <c r="B19" s="19"/>
      <c r="C19" s="229"/>
      <c r="D19" s="1"/>
      <c r="E19" s="79" t="str">
        <f>'Process Map'!H7</f>
        <v>INTERVENTION 3</v>
      </c>
      <c r="F19" s="1"/>
      <c r="G19" s="11">
        <f>Capacity!AD61</f>
        <v>0</v>
      </c>
      <c r="H19" s="55">
        <f t="shared" si="2"/>
        <v>0</v>
      </c>
      <c r="I19" s="8"/>
      <c r="J19" s="8"/>
      <c r="K19" s="8"/>
      <c r="L19" s="8"/>
      <c r="M19" s="8"/>
      <c r="N19" s="66"/>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row>
    <row r="20" spans="1:54" x14ac:dyDescent="0.55000000000000004">
      <c r="A20" s="60"/>
      <c r="B20" s="19"/>
      <c r="C20" s="229"/>
      <c r="D20" s="1"/>
      <c r="E20" s="79" t="str">
        <f>'Process Map'!J7</f>
        <v>INTERVENTION 4</v>
      </c>
      <c r="F20" s="1"/>
      <c r="G20" s="11">
        <f>Capacity!AL61</f>
        <v>0</v>
      </c>
      <c r="H20" s="55">
        <f t="shared" si="2"/>
        <v>0</v>
      </c>
      <c r="I20" s="8"/>
      <c r="J20" s="8"/>
      <c r="K20" s="8"/>
      <c r="L20" s="8"/>
      <c r="M20" s="8"/>
      <c r="N20" s="66"/>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row>
    <row r="21" spans="1:54" x14ac:dyDescent="0.55000000000000004">
      <c r="A21" s="60"/>
      <c r="B21" s="19"/>
      <c r="C21" s="229"/>
      <c r="D21" s="1"/>
      <c r="E21" s="79" t="str">
        <f>'Process Map'!L7</f>
        <v>INTERVENTION 5</v>
      </c>
      <c r="F21" s="1"/>
      <c r="G21" s="11">
        <f>Capacity!AT61</f>
        <v>0</v>
      </c>
      <c r="H21" s="55">
        <f t="shared" si="2"/>
        <v>0</v>
      </c>
      <c r="I21" s="8"/>
      <c r="J21" s="8"/>
      <c r="K21" s="8"/>
      <c r="L21" s="8"/>
      <c r="M21" s="8"/>
      <c r="N21" s="66"/>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row>
    <row r="22" spans="1:54" x14ac:dyDescent="0.55000000000000004">
      <c r="A22" s="60"/>
      <c r="B22" s="19"/>
      <c r="C22" s="229"/>
      <c r="D22" s="1"/>
      <c r="E22" s="79" t="str">
        <f>'Process Map'!N7</f>
        <v>INTERVENTION 6</v>
      </c>
      <c r="F22" s="1"/>
      <c r="G22" s="56">
        <f>Capacity!BB61</f>
        <v>0</v>
      </c>
      <c r="H22" s="55">
        <f t="shared" si="2"/>
        <v>0</v>
      </c>
      <c r="I22" s="8"/>
      <c r="J22" s="8"/>
      <c r="K22" s="8"/>
      <c r="L22" s="8"/>
      <c r="M22" s="8"/>
      <c r="N22" s="66"/>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row>
    <row r="23" spans="1:54" ht="28.2" customHeight="1" x14ac:dyDescent="0.55000000000000004">
      <c r="A23" s="60"/>
      <c r="B23" s="19"/>
      <c r="C23" s="229"/>
      <c r="D23" s="1"/>
      <c r="E23" s="48" t="s">
        <v>76</v>
      </c>
      <c r="F23" s="49"/>
      <c r="G23" s="187"/>
      <c r="H23" s="50">
        <f>G23*52</f>
        <v>0</v>
      </c>
      <c r="I23" s="8"/>
      <c r="J23" s="8"/>
      <c r="K23" s="8"/>
      <c r="L23" s="8"/>
      <c r="M23" s="8"/>
      <c r="N23" s="66"/>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row>
    <row r="24" spans="1:54" x14ac:dyDescent="0.55000000000000004">
      <c r="A24" s="60"/>
      <c r="B24" s="19"/>
      <c r="C24" s="229"/>
      <c r="D24" s="1"/>
      <c r="E24" s="14"/>
      <c r="F24" s="14"/>
      <c r="G24" s="14"/>
      <c r="H24" s="22"/>
      <c r="I24" s="8"/>
      <c r="J24" s="8"/>
      <c r="K24" s="8"/>
      <c r="L24" s="8"/>
      <c r="M24" s="8"/>
      <c r="N24" s="66"/>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row>
    <row r="25" spans="1:54" x14ac:dyDescent="0.55000000000000004">
      <c r="A25" s="60"/>
      <c r="B25" s="19"/>
      <c r="C25" s="229"/>
      <c r="D25" s="1"/>
      <c r="E25" s="2" t="s">
        <v>4</v>
      </c>
      <c r="F25" s="3"/>
      <c r="G25" s="4" t="s">
        <v>1</v>
      </c>
      <c r="H25" s="5" t="s">
        <v>2</v>
      </c>
      <c r="I25" s="8"/>
      <c r="J25" s="28" t="s">
        <v>6</v>
      </c>
      <c r="K25" s="29"/>
      <c r="L25" s="30" t="s">
        <v>1</v>
      </c>
      <c r="M25" s="31" t="s">
        <v>2</v>
      </c>
      <c r="N25" s="66"/>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row>
    <row r="26" spans="1:54" x14ac:dyDescent="0.55000000000000004">
      <c r="A26" s="60"/>
      <c r="B26" s="19"/>
      <c r="C26" s="229"/>
      <c r="D26" s="1"/>
      <c r="E26" s="6" t="s">
        <v>5</v>
      </c>
      <c r="F26" s="1"/>
      <c r="G26" s="12">
        <f>Demand!F4</f>
        <v>0</v>
      </c>
      <c r="H26" s="15">
        <f t="shared" ref="H26:H38" si="3">G26*52</f>
        <v>0</v>
      </c>
      <c r="I26" s="8"/>
      <c r="J26" s="32" t="s">
        <v>63</v>
      </c>
      <c r="K26" s="1"/>
      <c r="L26" s="18">
        <f>Demand!F6-Capacity!N61</f>
        <v>0</v>
      </c>
      <c r="M26" s="33">
        <f t="shared" ref="M26:M31" si="4">L26*52</f>
        <v>0</v>
      </c>
      <c r="N26" s="66"/>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row>
    <row r="27" spans="1:54" x14ac:dyDescent="0.55000000000000004">
      <c r="A27" s="60"/>
      <c r="B27" s="19"/>
      <c r="C27" s="229"/>
      <c r="D27" s="1"/>
      <c r="E27" s="80" t="str">
        <f>'Process Map'!D3</f>
        <v>PROCESS 1</v>
      </c>
      <c r="F27" s="1"/>
      <c r="G27" s="12">
        <f>Demand!F5</f>
        <v>0</v>
      </c>
      <c r="H27" s="15">
        <f t="shared" si="3"/>
        <v>0</v>
      </c>
      <c r="I27" s="8"/>
      <c r="J27" s="32" t="s">
        <v>61</v>
      </c>
      <c r="K27" s="1"/>
      <c r="L27" s="21">
        <f>Demand!F8-Capacity!V61</f>
        <v>0</v>
      </c>
      <c r="M27" s="34">
        <f t="shared" si="4"/>
        <v>0</v>
      </c>
      <c r="N27" s="66"/>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row>
    <row r="28" spans="1:54" x14ac:dyDescent="0.55000000000000004">
      <c r="A28" s="60"/>
      <c r="B28" s="19"/>
      <c r="C28" s="229"/>
      <c r="D28" s="1"/>
      <c r="E28" s="81" t="str">
        <f>'Process Map'!D7</f>
        <v>INTERVENTION 1</v>
      </c>
      <c r="F28" s="1"/>
      <c r="G28" s="12">
        <f>Demand!F6</f>
        <v>0</v>
      </c>
      <c r="H28" s="15">
        <f t="shared" si="3"/>
        <v>0</v>
      </c>
      <c r="I28" s="8"/>
      <c r="J28" s="32" t="s">
        <v>64</v>
      </c>
      <c r="K28" s="1"/>
      <c r="L28" s="18">
        <f>Demand!F10-Capacity!AD61</f>
        <v>0</v>
      </c>
      <c r="M28" s="33">
        <f t="shared" si="4"/>
        <v>0</v>
      </c>
      <c r="N28" s="66"/>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row>
    <row r="29" spans="1:54" x14ac:dyDescent="0.55000000000000004">
      <c r="A29" s="60"/>
      <c r="B29" s="19"/>
      <c r="C29" s="229"/>
      <c r="D29" s="1"/>
      <c r="E29" s="80" t="str">
        <f>'Process Map'!F3</f>
        <v>PROCESS 2</v>
      </c>
      <c r="F29" s="1"/>
      <c r="G29" s="12">
        <f>Demand!F7</f>
        <v>0</v>
      </c>
      <c r="H29" s="15">
        <f t="shared" si="3"/>
        <v>0</v>
      </c>
      <c r="I29" s="8"/>
      <c r="J29" s="32" t="s">
        <v>62</v>
      </c>
      <c r="K29" s="1"/>
      <c r="L29" s="21">
        <f>Demand!F12-Capacity!AL61</f>
        <v>0</v>
      </c>
      <c r="M29" s="34">
        <f t="shared" si="4"/>
        <v>0</v>
      </c>
      <c r="N29" s="66"/>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row>
    <row r="30" spans="1:54" x14ac:dyDescent="0.55000000000000004">
      <c r="A30" s="60"/>
      <c r="B30" s="19"/>
      <c r="C30" s="229"/>
      <c r="D30" s="1"/>
      <c r="E30" s="81" t="str">
        <f>'Process Map'!F7</f>
        <v>INTERVENTION 2</v>
      </c>
      <c r="F30" s="1"/>
      <c r="G30" s="12">
        <f>Demand!F8</f>
        <v>0</v>
      </c>
      <c r="H30" s="15">
        <f t="shared" si="3"/>
        <v>0</v>
      </c>
      <c r="I30" s="8"/>
      <c r="J30" s="32" t="s">
        <v>65</v>
      </c>
      <c r="K30" s="1"/>
      <c r="L30" s="18">
        <f>Demand!F14-Capacity!AT61</f>
        <v>0</v>
      </c>
      <c r="M30" s="33">
        <f t="shared" si="4"/>
        <v>0</v>
      </c>
      <c r="N30" s="66"/>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row>
    <row r="31" spans="1:54" x14ac:dyDescent="0.55000000000000004">
      <c r="A31" s="60"/>
      <c r="B31" s="19"/>
      <c r="C31" s="229"/>
      <c r="D31" s="1"/>
      <c r="E31" s="80" t="str">
        <f>'Process Map'!H3</f>
        <v>PROCESS 3</v>
      </c>
      <c r="F31" s="1"/>
      <c r="G31" s="12">
        <f>Demand!F9</f>
        <v>0</v>
      </c>
      <c r="H31" s="15">
        <f t="shared" si="3"/>
        <v>0</v>
      </c>
      <c r="I31" s="8"/>
      <c r="J31" s="35" t="s">
        <v>66</v>
      </c>
      <c r="K31" s="36"/>
      <c r="L31" s="37">
        <f>Demand!F16-Capacity!BB61</f>
        <v>0</v>
      </c>
      <c r="M31" s="38">
        <f t="shared" si="4"/>
        <v>0</v>
      </c>
      <c r="N31" s="66"/>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row>
    <row r="32" spans="1:54" x14ac:dyDescent="0.55000000000000004">
      <c r="A32" s="60"/>
      <c r="B32" s="19"/>
      <c r="C32" s="229"/>
      <c r="D32" s="1"/>
      <c r="E32" s="81" t="str">
        <f>'Process Map'!H7</f>
        <v>INTERVENTION 3</v>
      </c>
      <c r="F32" s="1"/>
      <c r="G32" s="12">
        <f>Demand!F10</f>
        <v>0</v>
      </c>
      <c r="H32" s="15">
        <f t="shared" si="3"/>
        <v>0</v>
      </c>
      <c r="I32" s="8"/>
      <c r="J32" s="8"/>
      <c r="K32" s="8"/>
      <c r="L32" s="8"/>
      <c r="M32" s="8"/>
      <c r="N32" s="66"/>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row>
    <row r="33" spans="1:54" x14ac:dyDescent="0.55000000000000004">
      <c r="A33" s="60"/>
      <c r="B33" s="19"/>
      <c r="C33" s="229"/>
      <c r="D33" s="1"/>
      <c r="E33" s="80" t="str">
        <f>'Process Map'!J3</f>
        <v>PROCESS 4</v>
      </c>
      <c r="F33" s="1"/>
      <c r="G33" s="12">
        <f>Demand!F11</f>
        <v>0</v>
      </c>
      <c r="H33" s="15">
        <f t="shared" si="3"/>
        <v>0</v>
      </c>
      <c r="I33" s="8"/>
      <c r="J33" s="8"/>
      <c r="K33" s="8"/>
      <c r="L33" s="8"/>
      <c r="M33" s="8"/>
      <c r="N33" s="66"/>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row>
    <row r="34" spans="1:54" x14ac:dyDescent="0.55000000000000004">
      <c r="A34" s="60"/>
      <c r="B34" s="19"/>
      <c r="C34" s="229"/>
      <c r="D34" s="1"/>
      <c r="E34" s="81" t="str">
        <f>'Process Map'!J7</f>
        <v>INTERVENTION 4</v>
      </c>
      <c r="F34" s="1"/>
      <c r="G34" s="12">
        <f>Demand!F12</f>
        <v>0</v>
      </c>
      <c r="H34" s="15">
        <f t="shared" si="3"/>
        <v>0</v>
      </c>
      <c r="I34" s="8"/>
      <c r="J34" s="8"/>
      <c r="K34" s="8"/>
      <c r="L34" s="8"/>
      <c r="M34" s="8"/>
      <c r="N34" s="66"/>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row>
    <row r="35" spans="1:54" x14ac:dyDescent="0.55000000000000004">
      <c r="A35" s="60"/>
      <c r="B35" s="19"/>
      <c r="C35" s="229"/>
      <c r="D35" s="1"/>
      <c r="E35" s="80" t="str">
        <f>'Process Map'!L3</f>
        <v>PROCESS 5</v>
      </c>
      <c r="F35" s="1"/>
      <c r="G35" s="12">
        <f>Demand!F13</f>
        <v>0</v>
      </c>
      <c r="H35" s="15">
        <f t="shared" si="3"/>
        <v>0</v>
      </c>
      <c r="I35" s="8"/>
      <c r="J35" s="8"/>
      <c r="K35" s="8"/>
      <c r="L35" s="8"/>
      <c r="M35" s="8"/>
      <c r="N35" s="66"/>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row>
    <row r="36" spans="1:54" x14ac:dyDescent="0.55000000000000004">
      <c r="A36" s="60"/>
      <c r="B36" s="19"/>
      <c r="C36" s="229"/>
      <c r="D36" s="1"/>
      <c r="E36" s="81" t="str">
        <f>'Process Map'!L7</f>
        <v>INTERVENTION 5</v>
      </c>
      <c r="F36" s="1"/>
      <c r="G36" s="12">
        <f>Demand!F14</f>
        <v>0</v>
      </c>
      <c r="H36" s="15">
        <f t="shared" si="3"/>
        <v>0</v>
      </c>
      <c r="I36" s="8"/>
      <c r="J36" s="8"/>
      <c r="K36" s="8"/>
      <c r="L36" s="8"/>
      <c r="M36" s="8"/>
      <c r="N36" s="66"/>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row>
    <row r="37" spans="1:54" x14ac:dyDescent="0.55000000000000004">
      <c r="A37" s="60"/>
      <c r="B37" s="19"/>
      <c r="C37" s="229"/>
      <c r="D37" s="1"/>
      <c r="E37" s="80" t="str">
        <f>'Process Map'!N3</f>
        <v>PROCESS 6</v>
      </c>
      <c r="F37" s="1"/>
      <c r="G37" s="12">
        <f>Demand!F15</f>
        <v>0</v>
      </c>
      <c r="H37" s="15">
        <f t="shared" si="3"/>
        <v>0</v>
      </c>
      <c r="I37" s="8"/>
      <c r="J37" s="8"/>
      <c r="K37" s="8"/>
      <c r="L37" s="8"/>
      <c r="M37" s="8"/>
      <c r="N37" s="66"/>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row>
    <row r="38" spans="1:54" x14ac:dyDescent="0.55000000000000004">
      <c r="A38" s="60"/>
      <c r="B38" s="19"/>
      <c r="C38" s="229"/>
      <c r="D38" s="1"/>
      <c r="E38" s="82" t="str">
        <f>'Process Map'!N7</f>
        <v>INTERVENTION 6</v>
      </c>
      <c r="F38" s="9"/>
      <c r="G38" s="13">
        <f>Demand!F16</f>
        <v>0</v>
      </c>
      <c r="H38" s="16">
        <f t="shared" si="3"/>
        <v>0</v>
      </c>
      <c r="I38" s="8"/>
      <c r="J38" s="8"/>
      <c r="K38" s="8"/>
      <c r="L38" s="8"/>
      <c r="M38" s="8"/>
      <c r="N38" s="66"/>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row>
    <row r="39" spans="1:54" ht="14.7" thickBot="1" x14ac:dyDescent="0.6">
      <c r="A39" s="60"/>
      <c r="B39" s="61"/>
      <c r="C39" s="62"/>
      <c r="D39" s="63"/>
      <c r="E39" s="64"/>
      <c r="F39" s="64"/>
      <c r="G39" s="64"/>
      <c r="H39" s="64"/>
      <c r="I39" s="64"/>
      <c r="J39" s="64"/>
      <c r="K39" s="64"/>
      <c r="L39" s="64"/>
      <c r="M39" s="64"/>
      <c r="N39" s="68"/>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row>
    <row r="40" spans="1:54" ht="14.7" thickTop="1" x14ac:dyDescent="0.55000000000000004">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row>
    <row r="41" spans="1:54" s="20" customFormat="1" ht="14.4" customHeight="1" x14ac:dyDescent="0.55000000000000004">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row>
    <row r="42" spans="1:54" s="20" customFormat="1" ht="37.950000000000003" customHeight="1" x14ac:dyDescent="0.55000000000000004">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row>
    <row r="43" spans="1:54" s="20" customFormat="1" ht="17.399999999999999" customHeight="1" x14ac:dyDescent="0.55000000000000004">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row>
    <row r="44" spans="1:54" x14ac:dyDescent="0.55000000000000004">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row>
    <row r="45" spans="1:54" ht="17.399999999999999" customHeight="1" x14ac:dyDescent="0.55000000000000004">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row>
    <row r="46" spans="1:54" x14ac:dyDescent="0.55000000000000004">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row>
    <row r="47" spans="1:54" x14ac:dyDescent="0.55000000000000004">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row>
    <row r="48" spans="1:54" x14ac:dyDescent="0.55000000000000004">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row>
    <row r="49" spans="1:54" x14ac:dyDescent="0.55000000000000004">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row>
    <row r="50" spans="1:54" s="25" customFormat="1" x14ac:dyDescent="0.55000000000000004">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row>
    <row r="51" spans="1:54" s="25" customFormat="1" x14ac:dyDescent="0.55000000000000004">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row>
    <row r="52" spans="1:54" s="25" customFormat="1" x14ac:dyDescent="0.55000000000000004">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row>
    <row r="53" spans="1:54" s="25" customFormat="1" x14ac:dyDescent="0.55000000000000004">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row>
    <row r="54" spans="1:54" s="25" customFormat="1" x14ac:dyDescent="0.55000000000000004">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row>
    <row r="55" spans="1:54" s="25" customFormat="1" x14ac:dyDescent="0.55000000000000004">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row>
    <row r="56" spans="1:54" s="25" customFormat="1" x14ac:dyDescent="0.55000000000000004">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row>
    <row r="57" spans="1:54" s="25" customFormat="1" x14ac:dyDescent="0.55000000000000004">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row>
    <row r="58" spans="1:54" s="25" customFormat="1" x14ac:dyDescent="0.55000000000000004">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row>
    <row r="59" spans="1:54" s="25" customFormat="1" x14ac:dyDescent="0.55000000000000004">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row>
    <row r="60" spans="1:54" s="25" customFormat="1" x14ac:dyDescent="0.55000000000000004">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row>
    <row r="61" spans="1:54" s="25" customFormat="1" x14ac:dyDescent="0.55000000000000004">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row>
    <row r="62" spans="1:54" s="25" customFormat="1" x14ac:dyDescent="0.55000000000000004">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row>
    <row r="63" spans="1:54" s="25" customFormat="1" x14ac:dyDescent="0.55000000000000004">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row>
    <row r="64" spans="1:54" s="25" customFormat="1" x14ac:dyDescent="0.55000000000000004">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row>
    <row r="65" spans="1:54" s="25" customFormat="1" x14ac:dyDescent="0.55000000000000004">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row>
    <row r="66" spans="1:54" s="25" customFormat="1" x14ac:dyDescent="0.55000000000000004">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row>
    <row r="67" spans="1:54" s="25" customFormat="1" x14ac:dyDescent="0.55000000000000004">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row>
    <row r="68" spans="1:54" s="25" customFormat="1" x14ac:dyDescent="0.55000000000000004">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row>
    <row r="69" spans="1:54" s="25" customFormat="1" x14ac:dyDescent="0.55000000000000004">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row>
    <row r="70" spans="1:54" s="25" customFormat="1" x14ac:dyDescent="0.55000000000000004">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row>
    <row r="71" spans="1:54" s="25" customFormat="1" x14ac:dyDescent="0.55000000000000004">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row>
    <row r="72" spans="1:54" s="25" customFormat="1" x14ac:dyDescent="0.55000000000000004">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row>
    <row r="73" spans="1:54" s="25" customFormat="1" x14ac:dyDescent="0.55000000000000004">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row>
    <row r="74" spans="1:54" s="25" customFormat="1" x14ac:dyDescent="0.55000000000000004">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row>
    <row r="75" spans="1:54" s="25" customFormat="1" x14ac:dyDescent="0.55000000000000004">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row>
    <row r="76" spans="1:54" s="25" customFormat="1" x14ac:dyDescent="0.55000000000000004">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row>
    <row r="77" spans="1:54" s="25" customFormat="1" x14ac:dyDescent="0.55000000000000004">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row>
    <row r="78" spans="1:54" s="25" customFormat="1" x14ac:dyDescent="0.55000000000000004">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row>
    <row r="79" spans="1:54" s="25" customFormat="1" x14ac:dyDescent="0.55000000000000004">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row>
    <row r="80" spans="1:54" s="25" customFormat="1" x14ac:dyDescent="0.55000000000000004">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row>
    <row r="81" spans="1:54" s="25" customFormat="1" x14ac:dyDescent="0.55000000000000004">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row>
    <row r="82" spans="1:54" s="25" customFormat="1" x14ac:dyDescent="0.55000000000000004">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row>
    <row r="83" spans="1:54" s="25" customFormat="1" x14ac:dyDescent="0.55000000000000004">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row>
    <row r="84" spans="1:54" s="25" customFormat="1" x14ac:dyDescent="0.55000000000000004">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row>
    <row r="85" spans="1:54" s="25" customFormat="1" x14ac:dyDescent="0.55000000000000004">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row>
    <row r="86" spans="1:54" s="25" customFormat="1" x14ac:dyDescent="0.55000000000000004">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row>
    <row r="87" spans="1:54" s="25" customFormat="1" x14ac:dyDescent="0.55000000000000004">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row>
    <row r="88" spans="1:54" s="25" customFormat="1" x14ac:dyDescent="0.55000000000000004">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row>
    <row r="89" spans="1:54" s="25" customFormat="1" x14ac:dyDescent="0.55000000000000004">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row>
    <row r="90" spans="1:54" s="25" customFormat="1" x14ac:dyDescent="0.55000000000000004">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row>
    <row r="91" spans="1:54" s="25" customFormat="1" x14ac:dyDescent="0.55000000000000004">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row>
    <row r="92" spans="1:54" s="25" customFormat="1" x14ac:dyDescent="0.55000000000000004">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row>
    <row r="93" spans="1:54" s="25" customFormat="1" x14ac:dyDescent="0.55000000000000004">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row>
    <row r="94" spans="1:54" s="25" customFormat="1" x14ac:dyDescent="0.55000000000000004">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row>
    <row r="95" spans="1:54" s="25" customFormat="1" x14ac:dyDescent="0.55000000000000004">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row>
    <row r="96" spans="1:54" s="25" customFormat="1" x14ac:dyDescent="0.55000000000000004">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row>
    <row r="97" spans="1:54" s="25" customFormat="1" x14ac:dyDescent="0.55000000000000004">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row>
    <row r="98" spans="1:54" s="25" customFormat="1" x14ac:dyDescent="0.55000000000000004">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row>
    <row r="99" spans="1:54" s="25" customFormat="1" x14ac:dyDescent="0.55000000000000004">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row>
    <row r="100" spans="1:54" s="25" customFormat="1" x14ac:dyDescent="0.55000000000000004">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row>
    <row r="101" spans="1:54" s="25" customFormat="1" x14ac:dyDescent="0.55000000000000004">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row>
    <row r="102" spans="1:54" s="25" customFormat="1" x14ac:dyDescent="0.55000000000000004">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row>
    <row r="103" spans="1:54" s="25" customFormat="1" x14ac:dyDescent="0.55000000000000004">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row>
    <row r="104" spans="1:54" s="25" customFormat="1" x14ac:dyDescent="0.55000000000000004">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row>
    <row r="105" spans="1:54" s="25" customFormat="1" x14ac:dyDescent="0.55000000000000004">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row>
    <row r="106" spans="1:54" s="25" customFormat="1" x14ac:dyDescent="0.55000000000000004">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row>
    <row r="107" spans="1:54" s="25" customFormat="1" x14ac:dyDescent="0.55000000000000004">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row>
    <row r="108" spans="1:54" s="25" customFormat="1" x14ac:dyDescent="0.55000000000000004">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row>
    <row r="109" spans="1:54" s="25" customFormat="1" x14ac:dyDescent="0.55000000000000004">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row>
    <row r="110" spans="1:54" s="25" customFormat="1" x14ac:dyDescent="0.55000000000000004">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row>
    <row r="111" spans="1:54" s="25" customFormat="1" x14ac:dyDescent="0.55000000000000004">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row>
    <row r="112" spans="1:54" s="25" customFormat="1" x14ac:dyDescent="0.55000000000000004">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row>
    <row r="113" spans="1:54" s="25" customFormat="1" x14ac:dyDescent="0.55000000000000004">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row>
    <row r="114" spans="1:54" s="25" customFormat="1" x14ac:dyDescent="0.55000000000000004">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row>
    <row r="115" spans="1:54" s="25" customFormat="1" x14ac:dyDescent="0.55000000000000004">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row>
    <row r="116" spans="1:54" s="25" customFormat="1" x14ac:dyDescent="0.55000000000000004">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row>
    <row r="117" spans="1:54" s="25" customFormat="1" x14ac:dyDescent="0.55000000000000004">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row>
    <row r="118" spans="1:54" s="25" customFormat="1" x14ac:dyDescent="0.55000000000000004">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row>
    <row r="119" spans="1:54" s="25" customFormat="1" x14ac:dyDescent="0.55000000000000004">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row>
    <row r="120" spans="1:54" s="25" customFormat="1" x14ac:dyDescent="0.55000000000000004">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row>
    <row r="121" spans="1:54" s="25" customFormat="1" x14ac:dyDescent="0.55000000000000004">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row>
    <row r="122" spans="1:54" s="25" customFormat="1" x14ac:dyDescent="0.55000000000000004">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row>
    <row r="123" spans="1:54" s="25" customFormat="1" x14ac:dyDescent="0.55000000000000004">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row>
    <row r="124" spans="1:54" s="25" customFormat="1" x14ac:dyDescent="0.55000000000000004">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row>
    <row r="125" spans="1:54" s="25" customFormat="1" x14ac:dyDescent="0.55000000000000004">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row>
    <row r="126" spans="1:54" s="25" customFormat="1" x14ac:dyDescent="0.55000000000000004">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row>
    <row r="127" spans="1:54" s="25" customFormat="1" x14ac:dyDescent="0.55000000000000004">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row>
    <row r="128" spans="1:54" s="25" customFormat="1" x14ac:dyDescent="0.55000000000000004">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row>
    <row r="129" spans="1:54" s="25" customFormat="1" x14ac:dyDescent="0.55000000000000004">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row>
    <row r="130" spans="1:54" s="25" customFormat="1" x14ac:dyDescent="0.55000000000000004">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row>
    <row r="131" spans="1:54" s="25" customFormat="1" x14ac:dyDescent="0.55000000000000004">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row>
    <row r="132" spans="1:54" s="25" customFormat="1" x14ac:dyDescent="0.55000000000000004">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row>
    <row r="133" spans="1:54" s="25" customFormat="1" x14ac:dyDescent="0.55000000000000004">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row>
    <row r="134" spans="1:54" s="25" customFormat="1" x14ac:dyDescent="0.55000000000000004">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row>
    <row r="135" spans="1:54" s="25" customFormat="1" x14ac:dyDescent="0.55000000000000004">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row>
    <row r="136" spans="1:54" s="25" customFormat="1" x14ac:dyDescent="0.55000000000000004">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row>
    <row r="137" spans="1:54" s="25" customFormat="1" x14ac:dyDescent="0.55000000000000004">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row>
    <row r="138" spans="1:54" s="25" customFormat="1" x14ac:dyDescent="0.55000000000000004">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row>
    <row r="139" spans="1:54" s="25" customFormat="1" x14ac:dyDescent="0.55000000000000004">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row>
    <row r="140" spans="1:54" s="25" customFormat="1" x14ac:dyDescent="0.55000000000000004">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row>
    <row r="141" spans="1:54" s="25" customFormat="1" x14ac:dyDescent="0.55000000000000004">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row>
    <row r="142" spans="1:54" s="25" customFormat="1" x14ac:dyDescent="0.55000000000000004">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row>
    <row r="143" spans="1:54" s="25" customFormat="1" x14ac:dyDescent="0.55000000000000004">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row>
    <row r="144" spans="1:54" s="25" customFormat="1" x14ac:dyDescent="0.55000000000000004">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row>
    <row r="145" spans="1:54" s="25" customFormat="1" x14ac:dyDescent="0.55000000000000004">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row>
    <row r="146" spans="1:54" s="25" customFormat="1" x14ac:dyDescent="0.55000000000000004">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row>
    <row r="147" spans="1:54" s="25" customFormat="1" x14ac:dyDescent="0.55000000000000004">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row>
    <row r="148" spans="1:54" s="25" customFormat="1" x14ac:dyDescent="0.55000000000000004">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row>
    <row r="149" spans="1:54" s="25" customFormat="1" x14ac:dyDescent="0.55000000000000004">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row>
    <row r="150" spans="1:54" s="25" customFormat="1" x14ac:dyDescent="0.55000000000000004">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row>
    <row r="151" spans="1:54" s="25" customFormat="1" x14ac:dyDescent="0.55000000000000004">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row>
    <row r="152" spans="1:54" s="25" customFormat="1" x14ac:dyDescent="0.55000000000000004">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row>
    <row r="153" spans="1:54" s="25" customFormat="1" x14ac:dyDescent="0.55000000000000004">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row>
    <row r="154" spans="1:54" s="25" customFormat="1" x14ac:dyDescent="0.55000000000000004">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row>
    <row r="155" spans="1:54" s="25" customFormat="1" x14ac:dyDescent="0.55000000000000004">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row>
    <row r="156" spans="1:54" s="25" customFormat="1" x14ac:dyDescent="0.55000000000000004">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row>
    <row r="157" spans="1:54" s="25" customFormat="1" x14ac:dyDescent="0.55000000000000004">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row>
    <row r="158" spans="1:54" s="25" customFormat="1" x14ac:dyDescent="0.55000000000000004">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row>
    <row r="159" spans="1:54" s="25" customFormat="1" x14ac:dyDescent="0.55000000000000004">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row>
    <row r="160" spans="1:54" s="25" customFormat="1" x14ac:dyDescent="0.55000000000000004">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row>
    <row r="161" spans="1:54" s="25" customFormat="1" x14ac:dyDescent="0.55000000000000004">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row>
    <row r="162" spans="1:54" s="25" customFormat="1" x14ac:dyDescent="0.55000000000000004">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row>
    <row r="163" spans="1:54" s="25" customFormat="1" x14ac:dyDescent="0.55000000000000004">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row>
    <row r="164" spans="1:54" s="25" customFormat="1" x14ac:dyDescent="0.55000000000000004">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row>
    <row r="165" spans="1:54" s="25" customFormat="1" x14ac:dyDescent="0.55000000000000004">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row>
    <row r="166" spans="1:54" s="25" customFormat="1" x14ac:dyDescent="0.55000000000000004">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row>
    <row r="167" spans="1:54" s="25" customFormat="1" x14ac:dyDescent="0.55000000000000004">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row>
    <row r="168" spans="1:54" s="25" customFormat="1" x14ac:dyDescent="0.55000000000000004">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row>
    <row r="169" spans="1:54" s="25" customFormat="1" x14ac:dyDescent="0.55000000000000004">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row>
    <row r="170" spans="1:54" s="25" customFormat="1" x14ac:dyDescent="0.55000000000000004">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row>
    <row r="171" spans="1:54" s="25" customFormat="1" x14ac:dyDescent="0.55000000000000004">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row>
    <row r="172" spans="1:54" s="25" customFormat="1" x14ac:dyDescent="0.55000000000000004">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row>
    <row r="173" spans="1:54" s="25" customFormat="1" x14ac:dyDescent="0.55000000000000004">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row>
    <row r="174" spans="1:54" s="25" customFormat="1" x14ac:dyDescent="0.55000000000000004">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row>
    <row r="175" spans="1:54" s="25" customFormat="1" x14ac:dyDescent="0.55000000000000004">
      <c r="A175" s="23"/>
      <c r="B175" s="23"/>
      <c r="C175" s="23"/>
      <c r="D175"/>
      <c r="E175"/>
      <c r="F175"/>
      <c r="G175"/>
      <c r="H175"/>
      <c r="I175"/>
      <c r="J175"/>
      <c r="K175"/>
      <c r="L175"/>
      <c r="M175"/>
      <c r="N175"/>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row>
    <row r="176" spans="1:54" s="25" customFormat="1" x14ac:dyDescent="0.55000000000000004">
      <c r="A176" s="23"/>
      <c r="B176" s="23"/>
      <c r="C176" s="23"/>
      <c r="D176"/>
      <c r="E176"/>
      <c r="F176"/>
      <c r="G176"/>
      <c r="H176"/>
      <c r="I176"/>
      <c r="J176"/>
      <c r="K176"/>
      <c r="L176"/>
      <c r="M176"/>
      <c r="N176"/>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row>
    <row r="177" spans="1:54" s="25" customFormat="1" x14ac:dyDescent="0.55000000000000004">
      <c r="A177" s="23"/>
      <c r="B177" s="23"/>
      <c r="C177" s="23"/>
      <c r="D177"/>
      <c r="E177"/>
      <c r="F177"/>
      <c r="G177"/>
      <c r="H177"/>
      <c r="I177"/>
      <c r="J177"/>
      <c r="K177"/>
      <c r="L177"/>
      <c r="M177"/>
      <c r="N177"/>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row>
    <row r="178" spans="1:54" s="25" customFormat="1" x14ac:dyDescent="0.55000000000000004">
      <c r="A178" s="23"/>
      <c r="B178" s="23"/>
      <c r="C178" s="23"/>
      <c r="D178"/>
      <c r="E178"/>
      <c r="F178"/>
      <c r="G178"/>
      <c r="H178"/>
      <c r="I178"/>
      <c r="J178"/>
      <c r="K178"/>
      <c r="L178"/>
      <c r="M178"/>
      <c r="N178"/>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row>
    <row r="179" spans="1:54" s="25" customFormat="1" x14ac:dyDescent="0.55000000000000004">
      <c r="A179" s="23"/>
      <c r="B179" s="23"/>
      <c r="C179" s="23"/>
      <c r="D179"/>
      <c r="E179"/>
      <c r="F179"/>
      <c r="G179"/>
      <c r="H179"/>
      <c r="I179"/>
      <c r="J179"/>
      <c r="K179"/>
      <c r="L179"/>
      <c r="M179"/>
      <c r="N179"/>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row>
    <row r="180" spans="1:54" s="25" customFormat="1" x14ac:dyDescent="0.55000000000000004">
      <c r="A180" s="23"/>
      <c r="B180" s="23"/>
      <c r="C180" s="23"/>
      <c r="D180"/>
      <c r="E180"/>
      <c r="F180"/>
      <c r="G180"/>
      <c r="H180"/>
      <c r="I180"/>
      <c r="J180"/>
      <c r="K180"/>
      <c r="L180"/>
      <c r="M180"/>
      <c r="N180"/>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row>
    <row r="181" spans="1:54" s="25" customFormat="1" x14ac:dyDescent="0.55000000000000004">
      <c r="A181" s="23"/>
      <c r="B181" s="23"/>
      <c r="C181" s="23"/>
      <c r="D181"/>
      <c r="E181"/>
      <c r="F181"/>
      <c r="G181"/>
      <c r="H181"/>
      <c r="I181"/>
      <c r="J181"/>
      <c r="K181"/>
      <c r="L181"/>
      <c r="M181"/>
      <c r="N181"/>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row>
    <row r="182" spans="1:54" s="25" customFormat="1" x14ac:dyDescent="0.55000000000000004">
      <c r="A182" s="23"/>
      <c r="B182" s="23"/>
      <c r="C182" s="23"/>
      <c r="D182"/>
      <c r="E182"/>
      <c r="F182"/>
      <c r="G182"/>
      <c r="H182"/>
      <c r="I182"/>
      <c r="J182"/>
      <c r="K182"/>
      <c r="L182"/>
      <c r="M182"/>
      <c r="N182"/>
      <c r="O182" s="23"/>
      <c r="P182" s="23"/>
      <c r="Q182" s="23"/>
      <c r="R182" s="23"/>
      <c r="S182" s="23"/>
    </row>
    <row r="183" spans="1:54" x14ac:dyDescent="0.55000000000000004">
      <c r="A183" s="23"/>
      <c r="B183" s="23"/>
      <c r="C183" s="23"/>
      <c r="O183" s="23"/>
      <c r="P183" s="23"/>
      <c r="Q183" s="23"/>
      <c r="R183" s="23"/>
      <c r="S183" s="23"/>
    </row>
  </sheetData>
  <sheetProtection algorithmName="SHA-512" hashValue="HwI9PAabmcIufcOB3+4qI1D0hW4Ad0+SwhRSk0qA1AQiDY4D+bLqwJrhVwwsG1RGVYDnvc1lJr3FaWsjR7q/4A==" saltValue="dDcgGuGe6bsGEEeciYm74w==" spinCount="100000" sheet="1" scenarios="1" formatCells="0" formatColumns="0" formatRows="0" selectLockedCells="1"/>
  <mergeCells count="1">
    <mergeCell ref="C3:C3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35"/>
  <sheetViews>
    <sheetView topLeftCell="D4" workbookViewId="0">
      <selection activeCell="F21" sqref="F21"/>
    </sheetView>
  </sheetViews>
  <sheetFormatPr defaultColWidth="8.89453125" defaultRowHeight="14.4" x14ac:dyDescent="0.55000000000000004"/>
  <cols>
    <col min="1" max="1" width="3.3125" style="25" customWidth="1"/>
    <col min="2" max="2" width="2.68359375" style="25" customWidth="1"/>
    <col min="3" max="3" width="10" style="25" customWidth="1"/>
    <col min="4" max="4" width="2.68359375" style="25" customWidth="1"/>
    <col min="5" max="5" width="39.41796875" style="25" customWidth="1"/>
    <col min="6" max="6" width="21.68359375" style="25" customWidth="1"/>
    <col min="7" max="7" width="23.68359375" style="25" customWidth="1"/>
    <col min="8" max="8" width="17.41796875" style="25" customWidth="1"/>
    <col min="9" max="9" width="35.5234375" style="26" customWidth="1"/>
    <col min="10" max="10" width="21.3125" style="26" customWidth="1"/>
    <col min="11" max="11" width="2.68359375" style="25" customWidth="1"/>
    <col min="12" max="16384" width="8.89453125" style="25"/>
  </cols>
  <sheetData>
    <row r="1" spans="2:11" ht="14.7" thickBot="1" x14ac:dyDescent="0.6"/>
    <row r="2" spans="2:11" ht="14.7" thickTop="1" x14ac:dyDescent="0.55000000000000004">
      <c r="B2" s="69"/>
      <c r="C2" s="70"/>
      <c r="D2" s="70"/>
      <c r="E2" s="70"/>
      <c r="F2" s="70"/>
      <c r="G2" s="70"/>
      <c r="H2" s="70"/>
      <c r="I2" s="71"/>
      <c r="J2" s="71"/>
      <c r="K2" s="65"/>
    </row>
    <row r="3" spans="2:11" ht="25.5" customHeight="1" x14ac:dyDescent="0.55000000000000004">
      <c r="B3" s="72"/>
      <c r="C3" s="230" t="s">
        <v>68</v>
      </c>
      <c r="D3" s="1"/>
      <c r="E3" s="85" t="s">
        <v>7</v>
      </c>
      <c r="F3" s="86" t="s">
        <v>8</v>
      </c>
      <c r="G3" s="87" t="s">
        <v>118</v>
      </c>
      <c r="H3" s="87" t="s">
        <v>119</v>
      </c>
      <c r="I3" s="88" t="s">
        <v>60</v>
      </c>
      <c r="J3" s="89" t="s">
        <v>45</v>
      </c>
      <c r="K3" s="66"/>
    </row>
    <row r="4" spans="2:11" x14ac:dyDescent="0.55000000000000004">
      <c r="B4" s="72"/>
      <c r="C4" s="231"/>
      <c r="D4" s="1"/>
      <c r="E4" s="39" t="s">
        <v>9</v>
      </c>
      <c r="F4" s="173"/>
      <c r="G4" s="10"/>
      <c r="H4" s="10"/>
      <c r="I4" s="27"/>
      <c r="J4" s="57"/>
      <c r="K4" s="66"/>
    </row>
    <row r="5" spans="2:11" x14ac:dyDescent="0.55000000000000004">
      <c r="B5" s="72"/>
      <c r="C5" s="231"/>
      <c r="D5" s="1"/>
      <c r="E5" s="78" t="str">
        <f>'Process Map'!D3</f>
        <v>PROCESS 1</v>
      </c>
      <c r="F5" s="12">
        <f>(F4-(G4*F4))+(F4*H4)</f>
        <v>0</v>
      </c>
      <c r="G5" s="174"/>
      <c r="H5" s="174"/>
      <c r="I5" s="175"/>
      <c r="J5" s="176"/>
      <c r="K5" s="66"/>
    </row>
    <row r="6" spans="2:11" x14ac:dyDescent="0.55000000000000004">
      <c r="B6" s="72"/>
      <c r="C6" s="231"/>
      <c r="D6" s="1"/>
      <c r="E6" s="79" t="str">
        <f>'Process Map'!D7</f>
        <v>INTERVENTION 1</v>
      </c>
      <c r="F6" s="12">
        <f>(F5-(G5*F5))+(F5*H5)</f>
        <v>0</v>
      </c>
      <c r="G6" s="177"/>
      <c r="H6" s="174"/>
      <c r="I6" s="175"/>
      <c r="J6" s="176"/>
      <c r="K6" s="66"/>
    </row>
    <row r="7" spans="2:11" x14ac:dyDescent="0.55000000000000004">
      <c r="B7" s="72"/>
      <c r="C7" s="231"/>
      <c r="D7" s="1"/>
      <c r="E7" s="78" t="str">
        <f>'Process Map'!F3</f>
        <v>PROCESS 2</v>
      </c>
      <c r="F7" s="12">
        <f>(F6-(G6*F6))+(F6*H6)</f>
        <v>0</v>
      </c>
      <c r="G7" s="177"/>
      <c r="H7" s="174"/>
      <c r="I7" s="175"/>
      <c r="J7" s="176"/>
      <c r="K7" s="66"/>
    </row>
    <row r="8" spans="2:11" x14ac:dyDescent="0.55000000000000004">
      <c r="B8" s="72"/>
      <c r="C8" s="231"/>
      <c r="D8" s="1"/>
      <c r="E8" s="79" t="str">
        <f>'Process Map'!F7</f>
        <v>INTERVENTION 2</v>
      </c>
      <c r="F8" s="12">
        <f t="shared" ref="F6:F16" si="0">(F7-(G7*F7))+(F7*H7)</f>
        <v>0</v>
      </c>
      <c r="G8" s="177"/>
      <c r="H8" s="174"/>
      <c r="I8" s="175"/>
      <c r="J8" s="176"/>
      <c r="K8" s="66"/>
    </row>
    <row r="9" spans="2:11" x14ac:dyDescent="0.55000000000000004">
      <c r="B9" s="72"/>
      <c r="C9" s="231"/>
      <c r="D9" s="1"/>
      <c r="E9" s="78" t="str">
        <f>'Process Map'!H3</f>
        <v>PROCESS 3</v>
      </c>
      <c r="F9" s="12">
        <f t="shared" si="0"/>
        <v>0</v>
      </c>
      <c r="G9" s="177"/>
      <c r="H9" s="174"/>
      <c r="I9" s="175"/>
      <c r="J9" s="176"/>
      <c r="K9" s="66"/>
    </row>
    <row r="10" spans="2:11" x14ac:dyDescent="0.55000000000000004">
      <c r="B10" s="72"/>
      <c r="C10" s="231"/>
      <c r="D10" s="1"/>
      <c r="E10" s="79" t="str">
        <f>'Process Map'!H7</f>
        <v>INTERVENTION 3</v>
      </c>
      <c r="F10" s="12">
        <f t="shared" si="0"/>
        <v>0</v>
      </c>
      <c r="G10" s="177"/>
      <c r="H10" s="174"/>
      <c r="I10" s="175"/>
      <c r="J10" s="176"/>
      <c r="K10" s="66"/>
    </row>
    <row r="11" spans="2:11" x14ac:dyDescent="0.55000000000000004">
      <c r="B11" s="72"/>
      <c r="C11" s="231"/>
      <c r="D11" s="1"/>
      <c r="E11" s="78" t="str">
        <f>'Process Map'!J3</f>
        <v>PROCESS 4</v>
      </c>
      <c r="F11" s="12">
        <f t="shared" si="0"/>
        <v>0</v>
      </c>
      <c r="G11" s="177"/>
      <c r="H11" s="174"/>
      <c r="I11" s="175"/>
      <c r="J11" s="176"/>
      <c r="K11" s="66"/>
    </row>
    <row r="12" spans="2:11" x14ac:dyDescent="0.55000000000000004">
      <c r="B12" s="72"/>
      <c r="C12" s="231"/>
      <c r="D12" s="1"/>
      <c r="E12" s="79" t="str">
        <f>'Process Map'!J7</f>
        <v>INTERVENTION 4</v>
      </c>
      <c r="F12" s="12">
        <f t="shared" si="0"/>
        <v>0</v>
      </c>
      <c r="G12" s="177"/>
      <c r="H12" s="174"/>
      <c r="I12" s="175"/>
      <c r="J12" s="176"/>
      <c r="K12" s="66"/>
    </row>
    <row r="13" spans="2:11" x14ac:dyDescent="0.55000000000000004">
      <c r="B13" s="72"/>
      <c r="C13" s="231"/>
      <c r="D13" s="1"/>
      <c r="E13" s="78" t="str">
        <f>'Process Map'!L3</f>
        <v>PROCESS 5</v>
      </c>
      <c r="F13" s="12">
        <f t="shared" si="0"/>
        <v>0</v>
      </c>
      <c r="G13" s="177"/>
      <c r="H13" s="174"/>
      <c r="I13" s="175"/>
      <c r="J13" s="176"/>
      <c r="K13" s="66"/>
    </row>
    <row r="14" spans="2:11" x14ac:dyDescent="0.55000000000000004">
      <c r="B14" s="72"/>
      <c r="C14" s="231"/>
      <c r="D14" s="1"/>
      <c r="E14" s="79" t="str">
        <f>'Process Map'!L7</f>
        <v>INTERVENTION 5</v>
      </c>
      <c r="F14" s="12">
        <f t="shared" si="0"/>
        <v>0</v>
      </c>
      <c r="G14" s="178"/>
      <c r="H14" s="179"/>
      <c r="I14" s="180"/>
      <c r="J14" s="181"/>
      <c r="K14" s="66"/>
    </row>
    <row r="15" spans="2:11" x14ac:dyDescent="0.55000000000000004">
      <c r="B15" s="72"/>
      <c r="C15" s="231"/>
      <c r="D15" s="1"/>
      <c r="E15" s="78" t="str">
        <f>'Process Map'!N3</f>
        <v>PROCESS 6</v>
      </c>
      <c r="F15" s="12">
        <f t="shared" si="0"/>
        <v>0</v>
      </c>
      <c r="G15" s="178"/>
      <c r="H15" s="179"/>
      <c r="I15" s="180"/>
      <c r="J15" s="181"/>
      <c r="K15" s="66"/>
    </row>
    <row r="16" spans="2:11" x14ac:dyDescent="0.55000000000000004">
      <c r="B16" s="72"/>
      <c r="C16" s="231"/>
      <c r="D16" s="1"/>
      <c r="E16" s="83" t="str">
        <f>'Process Map'!N7</f>
        <v>INTERVENTION 6</v>
      </c>
      <c r="F16" s="58">
        <f t="shared" si="0"/>
        <v>0</v>
      </c>
      <c r="G16" s="182"/>
      <c r="H16" s="183"/>
      <c r="I16" s="184"/>
      <c r="J16" s="185"/>
      <c r="K16" s="66"/>
    </row>
    <row r="17" spans="2:11" ht="14.7" thickBot="1" x14ac:dyDescent="0.6">
      <c r="B17" s="61"/>
      <c r="C17" s="64"/>
      <c r="D17" s="63"/>
      <c r="E17" s="64"/>
      <c r="F17" s="64"/>
      <c r="G17" s="64"/>
      <c r="H17" s="64"/>
      <c r="I17" s="73"/>
      <c r="J17" s="73"/>
      <c r="K17" s="68"/>
    </row>
    <row r="18" spans="2:11" ht="15" thickTop="1" thickBot="1" x14ac:dyDescent="0.6"/>
    <row r="19" spans="2:11" ht="14.7" thickTop="1" x14ac:dyDescent="0.55000000000000004">
      <c r="B19" s="69"/>
      <c r="C19" s="70"/>
      <c r="D19" s="70"/>
      <c r="E19" s="70"/>
      <c r="F19" s="65"/>
      <c r="I19" s="25"/>
      <c r="J19" s="25"/>
    </row>
    <row r="20" spans="2:11" ht="25.5" customHeight="1" x14ac:dyDescent="0.55000000000000004">
      <c r="B20" s="72"/>
      <c r="C20" s="230" t="s">
        <v>69</v>
      </c>
      <c r="D20" s="1"/>
      <c r="E20" s="85" t="s">
        <v>7</v>
      </c>
      <c r="F20" s="90" t="s">
        <v>67</v>
      </c>
      <c r="I20" s="25"/>
      <c r="J20" s="25"/>
    </row>
    <row r="21" spans="2:11" x14ac:dyDescent="0.55000000000000004">
      <c r="B21" s="72"/>
      <c r="C21" s="231"/>
      <c r="D21" s="1"/>
      <c r="E21" s="79" t="str">
        <f>'Process Map'!D7</f>
        <v>INTERVENTION 1</v>
      </c>
      <c r="F21" s="186"/>
      <c r="I21" s="25"/>
      <c r="J21" s="25"/>
    </row>
    <row r="22" spans="2:11" x14ac:dyDescent="0.55000000000000004">
      <c r="B22" s="72"/>
      <c r="C22" s="231"/>
      <c r="D22" s="1"/>
      <c r="E22" s="79" t="str">
        <f>'Process Map'!F7</f>
        <v>INTERVENTION 2</v>
      </c>
      <c r="F22" s="186"/>
      <c r="I22" s="25"/>
      <c r="J22" s="25"/>
    </row>
    <row r="23" spans="2:11" x14ac:dyDescent="0.55000000000000004">
      <c r="B23" s="72"/>
      <c r="C23" s="231"/>
      <c r="D23" s="1"/>
      <c r="E23" s="79" t="str">
        <f>'Process Map'!H7</f>
        <v>INTERVENTION 3</v>
      </c>
      <c r="F23" s="186"/>
      <c r="I23" s="25"/>
      <c r="J23" s="25"/>
    </row>
    <row r="24" spans="2:11" x14ac:dyDescent="0.55000000000000004">
      <c r="B24" s="72"/>
      <c r="C24" s="231"/>
      <c r="D24" s="1"/>
      <c r="E24" s="79" t="str">
        <f>'Process Map'!J7</f>
        <v>INTERVENTION 4</v>
      </c>
      <c r="F24" s="186"/>
      <c r="I24" s="25"/>
      <c r="J24" s="25"/>
    </row>
    <row r="25" spans="2:11" x14ac:dyDescent="0.55000000000000004">
      <c r="B25" s="72"/>
      <c r="C25" s="231"/>
      <c r="D25" s="1"/>
      <c r="E25" s="79" t="str">
        <f>'Process Map'!L7</f>
        <v>INTERVENTION 5</v>
      </c>
      <c r="F25" s="186"/>
      <c r="I25" s="25"/>
      <c r="J25" s="25"/>
    </row>
    <row r="26" spans="2:11" x14ac:dyDescent="0.55000000000000004">
      <c r="B26" s="72"/>
      <c r="C26" s="231"/>
      <c r="D26" s="1"/>
      <c r="E26" s="83" t="str">
        <f>'Process Map'!N7</f>
        <v>INTERVENTION 6</v>
      </c>
      <c r="F26" s="186"/>
      <c r="I26" s="25"/>
      <c r="J26" s="25"/>
    </row>
    <row r="27" spans="2:11" x14ac:dyDescent="0.55000000000000004">
      <c r="B27" s="72"/>
      <c r="C27" s="231"/>
      <c r="D27" s="1"/>
      <c r="E27" s="40" t="s">
        <v>74</v>
      </c>
      <c r="F27" s="74">
        <f>SUM(F21:F26)</f>
        <v>0</v>
      </c>
      <c r="I27" s="25"/>
      <c r="J27" s="25"/>
    </row>
    <row r="28" spans="2:11" ht="14.7" thickBot="1" x14ac:dyDescent="0.6">
      <c r="B28" s="61"/>
      <c r="C28" s="62"/>
      <c r="D28" s="63"/>
      <c r="E28" s="64"/>
      <c r="F28" s="68"/>
      <c r="I28" s="25"/>
      <c r="J28" s="25"/>
    </row>
    <row r="29" spans="2:11" ht="14.7" thickTop="1" x14ac:dyDescent="0.55000000000000004">
      <c r="I29" s="25"/>
      <c r="J29" s="25"/>
    </row>
    <row r="30" spans="2:11" x14ac:dyDescent="0.55000000000000004">
      <c r="I30" s="25"/>
      <c r="J30" s="25"/>
    </row>
    <row r="31" spans="2:11" x14ac:dyDescent="0.55000000000000004">
      <c r="I31" s="25"/>
      <c r="J31" s="25"/>
    </row>
    <row r="32" spans="2:11" x14ac:dyDescent="0.55000000000000004">
      <c r="I32" s="25"/>
      <c r="J32" s="25"/>
    </row>
    <row r="33" spans="9:10" x14ac:dyDescent="0.55000000000000004">
      <c r="I33" s="25"/>
      <c r="J33" s="25"/>
    </row>
    <row r="34" spans="9:10" x14ac:dyDescent="0.55000000000000004">
      <c r="I34" s="25"/>
      <c r="J34" s="25"/>
    </row>
    <row r="35" spans="9:10" x14ac:dyDescent="0.55000000000000004">
      <c r="I35" s="25"/>
      <c r="J35" s="25"/>
    </row>
  </sheetData>
  <sheetProtection algorithmName="SHA-512" hashValue="Zc8SO15qXUx/rbivqWMh03mgD+OdaMjp3HAOKKMZE+K0y4zcRLqw1kwQMf8VOBjA8w4I5K6AW80nInD1X7YPmw==" saltValue="IqRyivR7HA8NfRdRsld+4w==" spinCount="100000" sheet="1" scenarios="1" formatCells="0" formatColumns="0" formatRows="0" selectLockedCells="1"/>
  <mergeCells count="2">
    <mergeCell ref="C3:C16"/>
    <mergeCell ref="C20:C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63"/>
  <sheetViews>
    <sheetView zoomScaleNormal="100" workbookViewId="0">
      <selection activeCell="BD41" sqref="BD41"/>
    </sheetView>
  </sheetViews>
  <sheetFormatPr defaultColWidth="8.89453125" defaultRowHeight="14.4" x14ac:dyDescent="0.55000000000000004"/>
  <cols>
    <col min="1" max="1" width="3.41796875" style="91" customWidth="1"/>
    <col min="2" max="2" width="3.3125" style="91" customWidth="1"/>
    <col min="3" max="3" width="18.3125" style="91" customWidth="1"/>
    <col min="4" max="4" width="2" style="91" customWidth="1"/>
    <col min="5" max="5" width="22.68359375" style="91" customWidth="1"/>
    <col min="6" max="6" width="9.3125" style="91" customWidth="1"/>
    <col min="7" max="7" width="10.89453125" style="91" customWidth="1"/>
    <col min="8" max="8" width="8.1015625" style="91" customWidth="1"/>
    <col min="9" max="9" width="8.41796875" style="91" customWidth="1"/>
    <col min="10" max="16" width="8.89453125" style="91"/>
    <col min="17" max="17" width="11.68359375" style="91" customWidth="1"/>
    <col min="18" max="18" width="8.89453125" style="91"/>
    <col min="19" max="24" width="8.89453125" style="91" customWidth="1"/>
    <col min="25" max="25" width="10.3125" style="91" customWidth="1"/>
    <col min="26" max="27" width="8.89453125" style="91"/>
    <col min="28" max="28" width="10.3125" style="91" customWidth="1"/>
    <col min="29" max="30" width="8.89453125" style="91"/>
    <col min="31" max="36" width="8.89453125" style="91" customWidth="1"/>
    <col min="37" max="38" width="8.89453125" style="91"/>
    <col min="39" max="39" width="11.1015625" style="91" customWidth="1"/>
    <col min="40" max="41" width="8.89453125" style="91"/>
    <col min="42" max="47" width="8.89453125" style="91" customWidth="1"/>
    <col min="48" max="49" width="8.89453125" style="91"/>
    <col min="50" max="50" width="10.68359375" style="91" customWidth="1"/>
    <col min="51" max="52" width="8.89453125" style="91"/>
    <col min="53" max="55" width="8.89453125" style="91" customWidth="1"/>
    <col min="56" max="56" width="9.89453125" style="91" customWidth="1"/>
    <col min="57" max="58" width="8.89453125" style="91" customWidth="1"/>
    <col min="59" max="59" width="8.89453125" style="91"/>
    <col min="60" max="60" width="2.89453125" style="91" customWidth="1"/>
    <col min="61" max="61" width="11.41796875" style="91" customWidth="1"/>
    <col min="62" max="63" width="8.89453125" style="91"/>
    <col min="64" max="69" width="0" style="91" hidden="1" customWidth="1"/>
    <col min="70" max="71" width="8.89453125" style="91"/>
    <col min="72" max="72" width="13.3125" style="91" customWidth="1"/>
    <col min="73" max="74" width="8.89453125" style="91"/>
    <col min="75" max="80" width="0" style="91" hidden="1" customWidth="1"/>
    <col min="81" max="81" width="3.1015625" style="91" customWidth="1"/>
    <col min="82" max="16384" width="8.89453125" style="91"/>
  </cols>
  <sheetData>
    <row r="1" spans="2:56" ht="14.7" thickBot="1" x14ac:dyDescent="0.6"/>
    <row r="2" spans="2:56" ht="14.7" thickTop="1" x14ac:dyDescent="0.55000000000000004">
      <c r="B2" s="92"/>
      <c r="C2" s="93"/>
      <c r="D2" s="93"/>
      <c r="E2" s="93"/>
      <c r="F2" s="94"/>
    </row>
    <row r="3" spans="2:56" ht="14.4" customHeight="1" x14ac:dyDescent="0.55000000000000004">
      <c r="B3" s="95"/>
      <c r="C3" s="232" t="s">
        <v>14</v>
      </c>
      <c r="D3" s="233"/>
      <c r="E3" s="234"/>
      <c r="F3" s="96"/>
    </row>
    <row r="4" spans="2:56" ht="42" customHeight="1" x14ac:dyDescent="0.55000000000000004">
      <c r="B4" s="95"/>
      <c r="C4" s="235" t="s">
        <v>15</v>
      </c>
      <c r="D4" s="236"/>
      <c r="E4" s="155"/>
      <c r="F4" s="96"/>
    </row>
    <row r="5" spans="2:56" ht="14.4" customHeight="1" x14ac:dyDescent="0.55000000000000004">
      <c r="B5" s="95"/>
      <c r="C5" s="237" t="s">
        <v>16</v>
      </c>
      <c r="D5" s="238"/>
      <c r="E5" s="156"/>
      <c r="F5" s="96"/>
    </row>
    <row r="6" spans="2:56" x14ac:dyDescent="0.55000000000000004">
      <c r="B6" s="95"/>
      <c r="C6" s="237" t="s">
        <v>17</v>
      </c>
      <c r="D6" s="238"/>
      <c r="E6" s="156"/>
      <c r="F6" s="96"/>
    </row>
    <row r="7" spans="2:56" ht="27.6" customHeight="1" x14ac:dyDescent="0.55000000000000004">
      <c r="B7" s="95"/>
      <c r="C7" s="237" t="s">
        <v>18</v>
      </c>
      <c r="D7" s="238"/>
      <c r="E7" s="156"/>
      <c r="F7" s="96"/>
    </row>
    <row r="8" spans="2:56" x14ac:dyDescent="0.55000000000000004">
      <c r="B8" s="95"/>
      <c r="C8" s="237" t="s">
        <v>13</v>
      </c>
      <c r="D8" s="246"/>
      <c r="E8" s="97">
        <f>E4-SUM(E5:E7)</f>
        <v>0</v>
      </c>
      <c r="F8" s="96"/>
    </row>
    <row r="9" spans="2:56" x14ac:dyDescent="0.55000000000000004">
      <c r="B9" s="95"/>
      <c r="C9" s="244" t="s">
        <v>11</v>
      </c>
      <c r="D9" s="245"/>
      <c r="E9" s="98" t="e">
        <f>E8/E4</f>
        <v>#DIV/0!</v>
      </c>
      <c r="F9" s="96"/>
    </row>
    <row r="10" spans="2:56" ht="14.7" thickBot="1" x14ac:dyDescent="0.6">
      <c r="B10" s="99"/>
      <c r="C10" s="100"/>
      <c r="D10" s="100"/>
      <c r="E10" s="101"/>
      <c r="F10" s="102"/>
    </row>
    <row r="11" spans="2:56" ht="15" thickTop="1" thickBot="1" x14ac:dyDescent="0.6"/>
    <row r="12" spans="2:56" ht="14.7" thickTop="1" x14ac:dyDescent="0.55000000000000004">
      <c r="B12" s="103"/>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5"/>
    </row>
    <row r="13" spans="2:56" s="108" customFormat="1" ht="25.5" customHeight="1" x14ac:dyDescent="0.55000000000000004">
      <c r="B13" s="106"/>
      <c r="C13" s="239" t="s">
        <v>53</v>
      </c>
      <c r="D13" s="107"/>
      <c r="E13" s="241" t="s">
        <v>10</v>
      </c>
      <c r="F13" s="242"/>
      <c r="G13" s="242"/>
      <c r="H13" s="242"/>
      <c r="I13" s="242"/>
      <c r="J13" s="242"/>
      <c r="K13" s="242"/>
      <c r="L13" s="241" t="s">
        <v>20</v>
      </c>
      <c r="M13" s="242"/>
      <c r="N13" s="243"/>
      <c r="O13" s="255" t="str">
        <f>'Process Map'!D3</f>
        <v>PROCESS 1</v>
      </c>
      <c r="P13" s="256"/>
      <c r="Q13" s="256"/>
      <c r="R13" s="256"/>
      <c r="S13" s="256"/>
      <c r="T13" s="256"/>
      <c r="U13" s="257"/>
      <c r="V13" s="255" t="str">
        <f>'Process Map'!F3</f>
        <v>PROCESS 2</v>
      </c>
      <c r="W13" s="256"/>
      <c r="X13" s="256"/>
      <c r="Y13" s="256"/>
      <c r="Z13" s="256"/>
      <c r="AA13" s="256"/>
      <c r="AB13" s="257"/>
      <c r="AC13" s="255" t="str">
        <f>'Process Map'!H3</f>
        <v>PROCESS 3</v>
      </c>
      <c r="AD13" s="256"/>
      <c r="AE13" s="256"/>
      <c r="AF13" s="256"/>
      <c r="AG13" s="256"/>
      <c r="AH13" s="256"/>
      <c r="AI13" s="257"/>
      <c r="AJ13" s="255" t="str">
        <f>'Process Map'!J3</f>
        <v>PROCESS 4</v>
      </c>
      <c r="AK13" s="256"/>
      <c r="AL13" s="256"/>
      <c r="AM13" s="256"/>
      <c r="AN13" s="256"/>
      <c r="AO13" s="256"/>
      <c r="AP13" s="257"/>
      <c r="AQ13" s="255" t="str">
        <f>'Process Map'!L3</f>
        <v>PROCESS 5</v>
      </c>
      <c r="AR13" s="256"/>
      <c r="AS13" s="256"/>
      <c r="AT13" s="256"/>
      <c r="AU13" s="256"/>
      <c r="AV13" s="256"/>
      <c r="AW13" s="257"/>
      <c r="AX13" s="250" t="str">
        <f>'Process Map'!N3</f>
        <v>PROCESS 6</v>
      </c>
      <c r="AY13" s="251"/>
      <c r="AZ13" s="251"/>
      <c r="BA13" s="251"/>
      <c r="BB13" s="251"/>
      <c r="BC13" s="251"/>
      <c r="BD13" s="252"/>
    </row>
    <row r="14" spans="2:56" ht="103.5" x14ac:dyDescent="0.55000000000000004">
      <c r="B14" s="109"/>
      <c r="C14" s="239"/>
      <c r="D14" s="110"/>
      <c r="E14" s="111" t="s">
        <v>25</v>
      </c>
      <c r="F14" s="112" t="s">
        <v>38</v>
      </c>
      <c r="G14" s="112" t="s">
        <v>39</v>
      </c>
      <c r="H14" s="112" t="s">
        <v>11</v>
      </c>
      <c r="I14" s="112" t="s">
        <v>12</v>
      </c>
      <c r="J14" s="112" t="s">
        <v>26</v>
      </c>
      <c r="K14" s="113" t="s">
        <v>22</v>
      </c>
      <c r="L14" s="114" t="s">
        <v>23</v>
      </c>
      <c r="M14" s="112" t="s">
        <v>58</v>
      </c>
      <c r="N14" s="115" t="s">
        <v>78</v>
      </c>
      <c r="O14" s="114" t="s">
        <v>40</v>
      </c>
      <c r="P14" s="112" t="s">
        <v>41</v>
      </c>
      <c r="Q14" s="112" t="s">
        <v>44</v>
      </c>
      <c r="R14" s="112" t="s">
        <v>55</v>
      </c>
      <c r="S14" s="112" t="s">
        <v>56</v>
      </c>
      <c r="T14" s="112" t="s">
        <v>59</v>
      </c>
      <c r="U14" s="115" t="s">
        <v>57</v>
      </c>
      <c r="V14" s="114" t="s">
        <v>40</v>
      </c>
      <c r="W14" s="112" t="s">
        <v>41</v>
      </c>
      <c r="X14" s="112" t="s">
        <v>44</v>
      </c>
      <c r="Y14" s="112" t="s">
        <v>55</v>
      </c>
      <c r="Z14" s="112" t="s">
        <v>56</v>
      </c>
      <c r="AA14" s="112" t="s">
        <v>59</v>
      </c>
      <c r="AB14" s="115" t="s">
        <v>57</v>
      </c>
      <c r="AC14" s="114" t="s">
        <v>40</v>
      </c>
      <c r="AD14" s="112" t="s">
        <v>41</v>
      </c>
      <c r="AE14" s="112" t="s">
        <v>44</v>
      </c>
      <c r="AF14" s="112" t="s">
        <v>55</v>
      </c>
      <c r="AG14" s="112" t="s">
        <v>56</v>
      </c>
      <c r="AH14" s="112" t="s">
        <v>24</v>
      </c>
      <c r="AI14" s="115" t="s">
        <v>57</v>
      </c>
      <c r="AJ14" s="114" t="s">
        <v>40</v>
      </c>
      <c r="AK14" s="112" t="s">
        <v>41</v>
      </c>
      <c r="AL14" s="112" t="s">
        <v>44</v>
      </c>
      <c r="AM14" s="112" t="s">
        <v>55</v>
      </c>
      <c r="AN14" s="112" t="s">
        <v>56</v>
      </c>
      <c r="AO14" s="112" t="s">
        <v>24</v>
      </c>
      <c r="AP14" s="115" t="s">
        <v>57</v>
      </c>
      <c r="AQ14" s="114" t="s">
        <v>40</v>
      </c>
      <c r="AR14" s="112" t="s">
        <v>41</v>
      </c>
      <c r="AS14" s="112" t="s">
        <v>44</v>
      </c>
      <c r="AT14" s="112" t="s">
        <v>55</v>
      </c>
      <c r="AU14" s="112" t="s">
        <v>56</v>
      </c>
      <c r="AV14" s="112" t="s">
        <v>24</v>
      </c>
      <c r="AW14" s="115" t="s">
        <v>57</v>
      </c>
      <c r="AX14" s="116" t="s">
        <v>40</v>
      </c>
      <c r="AY14" s="112" t="s">
        <v>41</v>
      </c>
      <c r="AZ14" s="112" t="s">
        <v>44</v>
      </c>
      <c r="BA14" s="112" t="s">
        <v>55</v>
      </c>
      <c r="BB14" s="112" t="s">
        <v>56</v>
      </c>
      <c r="BC14" s="112" t="s">
        <v>24</v>
      </c>
      <c r="BD14" s="117" t="s">
        <v>57</v>
      </c>
    </row>
    <row r="15" spans="2:56" x14ac:dyDescent="0.55000000000000004">
      <c r="B15" s="109"/>
      <c r="C15" s="239"/>
      <c r="D15" s="110"/>
      <c r="E15" s="157"/>
      <c r="F15" s="158"/>
      <c r="G15" s="118">
        <v>37.5</v>
      </c>
      <c r="H15" s="119" t="e">
        <f>$E$9</f>
        <v>#DIV/0!</v>
      </c>
      <c r="I15" s="118" t="e">
        <f>SUM(G15*F15)*H15</f>
        <v>#DIV/0!</v>
      </c>
      <c r="J15" s="160"/>
      <c r="K15" s="118" t="e">
        <f t="shared" ref="K15:K34" si="0">I15*(1-J15)</f>
        <v>#DIV/0!</v>
      </c>
      <c r="L15" s="161"/>
      <c r="M15" s="118" t="e">
        <f>K15-L15</f>
        <v>#DIV/0!</v>
      </c>
      <c r="N15" s="120">
        <f>IFERROR(L15/K15,0)</f>
        <v>0</v>
      </c>
      <c r="O15" s="164"/>
      <c r="P15" s="165"/>
      <c r="Q15" s="118">
        <f>Demand!$J$5</f>
        <v>0</v>
      </c>
      <c r="R15" s="165"/>
      <c r="S15" s="118">
        <f>O15*((P15*Q15)*(R15/60))</f>
        <v>0</v>
      </c>
      <c r="T15" s="118" t="e">
        <f t="shared" ref="T15:T34" si="1">M15-S15</f>
        <v>#DIV/0!</v>
      </c>
      <c r="U15" s="120">
        <f t="shared" ref="U15:U34" si="2">IFERROR(S15/K15,0)</f>
        <v>0</v>
      </c>
      <c r="V15" s="164">
        <v>1</v>
      </c>
      <c r="W15" s="165">
        <v>1</v>
      </c>
      <c r="X15" s="118">
        <f>Demand!$J$7</f>
        <v>0</v>
      </c>
      <c r="Y15" s="165">
        <v>60</v>
      </c>
      <c r="Z15" s="118">
        <f>V15*((W15*X15)*(Y15/60))</f>
        <v>0</v>
      </c>
      <c r="AA15" s="118" t="e">
        <f t="shared" ref="AA15:AA34" si="3">T15-Z15</f>
        <v>#DIV/0!</v>
      </c>
      <c r="AB15" s="120">
        <f t="shared" ref="AB15:AB34" si="4">IFERROR(Z15/K15,0)</f>
        <v>0</v>
      </c>
      <c r="AC15" s="164"/>
      <c r="AD15" s="165"/>
      <c r="AE15" s="118">
        <f>Demand!$J$9</f>
        <v>0</v>
      </c>
      <c r="AF15" s="165"/>
      <c r="AG15" s="118">
        <f>AC15*((AD15*AE15)*(AF15/60))</f>
        <v>0</v>
      </c>
      <c r="AH15" s="118" t="e">
        <f t="shared" ref="AH15:AH34" si="5">AA15-AG15</f>
        <v>#DIV/0!</v>
      </c>
      <c r="AI15" s="120">
        <f t="shared" ref="AI15:AI34" si="6">IFERROR(AG15/K15,0)</f>
        <v>0</v>
      </c>
      <c r="AJ15" s="164"/>
      <c r="AK15" s="165"/>
      <c r="AL15" s="118">
        <f>Demand!$J$11</f>
        <v>0</v>
      </c>
      <c r="AM15" s="165"/>
      <c r="AN15" s="118">
        <f>AJ15*((AK15*AL15)*(AM15/60))</f>
        <v>0</v>
      </c>
      <c r="AO15" s="118" t="e">
        <f t="shared" ref="AO15:AO34" si="7">AH15-AN15</f>
        <v>#DIV/0!</v>
      </c>
      <c r="AP15" s="120">
        <f t="shared" ref="AP15:AP34" si="8">IFERROR(AN15/K15,0)</f>
        <v>0</v>
      </c>
      <c r="AQ15" s="164"/>
      <c r="AR15" s="165"/>
      <c r="AS15" s="118">
        <f>Demand!$J$13</f>
        <v>0</v>
      </c>
      <c r="AT15" s="165"/>
      <c r="AU15" s="118">
        <f>AQ15*((AR15*AS15)*(AT15/60))</f>
        <v>0</v>
      </c>
      <c r="AV15" s="118" t="e">
        <f t="shared" ref="AV15:AV34" si="9">AO15-AU15</f>
        <v>#DIV/0!</v>
      </c>
      <c r="AW15" s="120">
        <f t="shared" ref="AW15:AW34" si="10">IFERROR(AU15/K15,0)</f>
        <v>0</v>
      </c>
      <c r="AX15" s="168"/>
      <c r="AY15" s="165"/>
      <c r="AZ15" s="118">
        <f>Demand!$J$15</f>
        <v>0</v>
      </c>
      <c r="BA15" s="165"/>
      <c r="BB15" s="118">
        <f>AX15*((AY15*AZ15)*(BA15/60))</f>
        <v>0</v>
      </c>
      <c r="BC15" s="118" t="e">
        <f>AV15-BB15</f>
        <v>#DIV/0!</v>
      </c>
      <c r="BD15" s="121">
        <f t="shared" ref="BD15:BD34" si="11">IFERROR(BB15/K15,0)</f>
        <v>0</v>
      </c>
    </row>
    <row r="16" spans="2:56" x14ac:dyDescent="0.55000000000000004">
      <c r="B16" s="109"/>
      <c r="C16" s="239"/>
      <c r="D16" s="110"/>
      <c r="E16" s="157"/>
      <c r="F16" s="158"/>
      <c r="G16" s="118">
        <v>37.5</v>
      </c>
      <c r="H16" s="119" t="e">
        <f t="shared" ref="H16:H34" si="12">$E$9</f>
        <v>#DIV/0!</v>
      </c>
      <c r="I16" s="118" t="e">
        <f t="shared" ref="I16:I34" si="13">SUM(G16*F16)*H16</f>
        <v>#DIV/0!</v>
      </c>
      <c r="J16" s="160"/>
      <c r="K16" s="118" t="e">
        <f t="shared" si="0"/>
        <v>#DIV/0!</v>
      </c>
      <c r="L16" s="162"/>
      <c r="M16" s="118" t="e">
        <f t="shared" ref="M16:M34" si="14">K16-L16</f>
        <v>#DIV/0!</v>
      </c>
      <c r="N16" s="120">
        <f t="shared" ref="N16:N34" si="15">IFERROR(L16/K16,0)</f>
        <v>0</v>
      </c>
      <c r="O16" s="166"/>
      <c r="P16" s="165"/>
      <c r="Q16" s="118">
        <f>Demand!$J$5</f>
        <v>0</v>
      </c>
      <c r="R16" s="165"/>
      <c r="S16" s="118">
        <f t="shared" ref="S16:S34" si="16">O16*((P16*Q16)*(R16/60))</f>
        <v>0</v>
      </c>
      <c r="T16" s="118" t="e">
        <f t="shared" si="1"/>
        <v>#DIV/0!</v>
      </c>
      <c r="U16" s="120">
        <f t="shared" si="2"/>
        <v>0</v>
      </c>
      <c r="V16" s="166">
        <v>0</v>
      </c>
      <c r="W16" s="165">
        <v>1</v>
      </c>
      <c r="X16" s="118">
        <f>Demand!$J$7</f>
        <v>0</v>
      </c>
      <c r="Y16" s="165"/>
      <c r="Z16" s="118">
        <f t="shared" ref="Z16:Z34" si="17">V16*((W16*X16)*(Y16/60))</f>
        <v>0</v>
      </c>
      <c r="AA16" s="118" t="e">
        <f t="shared" si="3"/>
        <v>#DIV/0!</v>
      </c>
      <c r="AB16" s="120">
        <f t="shared" si="4"/>
        <v>0</v>
      </c>
      <c r="AC16" s="166"/>
      <c r="AD16" s="165"/>
      <c r="AE16" s="118">
        <f>Demand!$J$9</f>
        <v>0</v>
      </c>
      <c r="AF16" s="165"/>
      <c r="AG16" s="118">
        <f t="shared" ref="AG16:AG34" si="18">AC16*((AD16*AE16)*(AF16/60))</f>
        <v>0</v>
      </c>
      <c r="AH16" s="118" t="e">
        <f t="shared" si="5"/>
        <v>#DIV/0!</v>
      </c>
      <c r="AI16" s="120">
        <f t="shared" si="6"/>
        <v>0</v>
      </c>
      <c r="AJ16" s="166"/>
      <c r="AK16" s="165"/>
      <c r="AL16" s="118">
        <f>Demand!$J$11</f>
        <v>0</v>
      </c>
      <c r="AM16" s="165"/>
      <c r="AN16" s="118">
        <f t="shared" ref="AN16:AN34" si="19">AJ16*((AK16*AL16)*(AM16/60))</f>
        <v>0</v>
      </c>
      <c r="AO16" s="118" t="e">
        <f t="shared" si="7"/>
        <v>#DIV/0!</v>
      </c>
      <c r="AP16" s="120">
        <f t="shared" si="8"/>
        <v>0</v>
      </c>
      <c r="AQ16" s="166"/>
      <c r="AR16" s="165"/>
      <c r="AS16" s="118">
        <f>Demand!$J$13</f>
        <v>0</v>
      </c>
      <c r="AT16" s="165"/>
      <c r="AU16" s="118">
        <f t="shared" ref="AU16:AU34" si="20">AQ16*((AR16*AS16)*(AT16/60))</f>
        <v>0</v>
      </c>
      <c r="AV16" s="118" t="e">
        <f t="shared" si="9"/>
        <v>#DIV/0!</v>
      </c>
      <c r="AW16" s="120">
        <f t="shared" si="10"/>
        <v>0</v>
      </c>
      <c r="AX16" s="169"/>
      <c r="AY16" s="165"/>
      <c r="AZ16" s="118">
        <f>Demand!$J$15</f>
        <v>0</v>
      </c>
      <c r="BA16" s="165"/>
      <c r="BB16" s="118">
        <f t="shared" ref="BB16:BB34" si="21">AX16*((AY16*AZ16)*(BA16/60))</f>
        <v>0</v>
      </c>
      <c r="BC16" s="118" t="e">
        <f t="shared" ref="BC16:BC34" si="22">AV16-BB16</f>
        <v>#DIV/0!</v>
      </c>
      <c r="BD16" s="121">
        <f t="shared" si="11"/>
        <v>0</v>
      </c>
    </row>
    <row r="17" spans="1:56" x14ac:dyDescent="0.55000000000000004">
      <c r="B17" s="109"/>
      <c r="C17" s="239"/>
      <c r="D17" s="110"/>
      <c r="E17" s="157"/>
      <c r="F17" s="158"/>
      <c r="G17" s="118">
        <v>37.5</v>
      </c>
      <c r="H17" s="119" t="e">
        <f t="shared" si="12"/>
        <v>#DIV/0!</v>
      </c>
      <c r="I17" s="118" t="e">
        <f>SUM(G17*F17)*H17</f>
        <v>#DIV/0!</v>
      </c>
      <c r="J17" s="160"/>
      <c r="K17" s="118" t="e">
        <f t="shared" si="0"/>
        <v>#DIV/0!</v>
      </c>
      <c r="L17" s="162"/>
      <c r="M17" s="118" t="e">
        <f t="shared" si="14"/>
        <v>#DIV/0!</v>
      </c>
      <c r="N17" s="120">
        <f t="shared" si="15"/>
        <v>0</v>
      </c>
      <c r="O17" s="166"/>
      <c r="P17" s="165"/>
      <c r="Q17" s="118">
        <f>Demand!$J$5</f>
        <v>0</v>
      </c>
      <c r="R17" s="165"/>
      <c r="S17" s="118">
        <f t="shared" si="16"/>
        <v>0</v>
      </c>
      <c r="T17" s="118" t="e">
        <f t="shared" si="1"/>
        <v>#DIV/0!</v>
      </c>
      <c r="U17" s="120">
        <f t="shared" si="2"/>
        <v>0</v>
      </c>
      <c r="V17" s="166">
        <v>0</v>
      </c>
      <c r="W17" s="165">
        <v>1</v>
      </c>
      <c r="X17" s="118">
        <f>Demand!$J$7</f>
        <v>0</v>
      </c>
      <c r="Y17" s="165"/>
      <c r="Z17" s="118">
        <f t="shared" si="17"/>
        <v>0</v>
      </c>
      <c r="AA17" s="118" t="e">
        <f t="shared" si="3"/>
        <v>#DIV/0!</v>
      </c>
      <c r="AB17" s="120">
        <f t="shared" si="4"/>
        <v>0</v>
      </c>
      <c r="AC17" s="166"/>
      <c r="AD17" s="165"/>
      <c r="AE17" s="118">
        <f>Demand!$J$9</f>
        <v>0</v>
      </c>
      <c r="AF17" s="165"/>
      <c r="AG17" s="118">
        <f t="shared" si="18"/>
        <v>0</v>
      </c>
      <c r="AH17" s="118" t="e">
        <f t="shared" si="5"/>
        <v>#DIV/0!</v>
      </c>
      <c r="AI17" s="120">
        <f t="shared" si="6"/>
        <v>0</v>
      </c>
      <c r="AJ17" s="166"/>
      <c r="AK17" s="165"/>
      <c r="AL17" s="118">
        <f>Demand!$J$11</f>
        <v>0</v>
      </c>
      <c r="AM17" s="165"/>
      <c r="AN17" s="118">
        <f t="shared" si="19"/>
        <v>0</v>
      </c>
      <c r="AO17" s="118" t="e">
        <f t="shared" si="7"/>
        <v>#DIV/0!</v>
      </c>
      <c r="AP17" s="120">
        <f t="shared" si="8"/>
        <v>0</v>
      </c>
      <c r="AQ17" s="166"/>
      <c r="AR17" s="165"/>
      <c r="AS17" s="118">
        <f>Demand!$J$13</f>
        <v>0</v>
      </c>
      <c r="AT17" s="165"/>
      <c r="AU17" s="118">
        <f t="shared" si="20"/>
        <v>0</v>
      </c>
      <c r="AV17" s="118" t="e">
        <f t="shared" si="9"/>
        <v>#DIV/0!</v>
      </c>
      <c r="AW17" s="120">
        <f t="shared" si="10"/>
        <v>0</v>
      </c>
      <c r="AX17" s="169"/>
      <c r="AY17" s="165"/>
      <c r="AZ17" s="118">
        <f>Demand!$J$15</f>
        <v>0</v>
      </c>
      <c r="BA17" s="165"/>
      <c r="BB17" s="118">
        <f t="shared" si="21"/>
        <v>0</v>
      </c>
      <c r="BC17" s="118" t="e">
        <f t="shared" si="22"/>
        <v>#DIV/0!</v>
      </c>
      <c r="BD17" s="121">
        <f t="shared" si="11"/>
        <v>0</v>
      </c>
    </row>
    <row r="18" spans="1:56" x14ac:dyDescent="0.55000000000000004">
      <c r="B18" s="109"/>
      <c r="C18" s="239"/>
      <c r="D18" s="110"/>
      <c r="E18" s="157"/>
      <c r="F18" s="158"/>
      <c r="G18" s="118">
        <v>37.5</v>
      </c>
      <c r="H18" s="119" t="e">
        <f t="shared" si="12"/>
        <v>#DIV/0!</v>
      </c>
      <c r="I18" s="118" t="e">
        <f t="shared" si="13"/>
        <v>#DIV/0!</v>
      </c>
      <c r="J18" s="160"/>
      <c r="K18" s="118" t="e">
        <f t="shared" si="0"/>
        <v>#DIV/0!</v>
      </c>
      <c r="L18" s="162"/>
      <c r="M18" s="118" t="e">
        <f t="shared" si="14"/>
        <v>#DIV/0!</v>
      </c>
      <c r="N18" s="120">
        <f t="shared" si="15"/>
        <v>0</v>
      </c>
      <c r="O18" s="166"/>
      <c r="P18" s="165"/>
      <c r="Q18" s="118">
        <f>Demand!$J$5</f>
        <v>0</v>
      </c>
      <c r="R18" s="165"/>
      <c r="S18" s="118">
        <f t="shared" si="16"/>
        <v>0</v>
      </c>
      <c r="T18" s="118" t="e">
        <f t="shared" si="1"/>
        <v>#DIV/0!</v>
      </c>
      <c r="U18" s="120">
        <f t="shared" si="2"/>
        <v>0</v>
      </c>
      <c r="V18" s="166">
        <v>0</v>
      </c>
      <c r="W18" s="165">
        <v>1</v>
      </c>
      <c r="X18" s="118">
        <f>Demand!$J$7</f>
        <v>0</v>
      </c>
      <c r="Y18" s="165"/>
      <c r="Z18" s="118">
        <f t="shared" si="17"/>
        <v>0</v>
      </c>
      <c r="AA18" s="118" t="e">
        <f t="shared" si="3"/>
        <v>#DIV/0!</v>
      </c>
      <c r="AB18" s="120">
        <f t="shared" si="4"/>
        <v>0</v>
      </c>
      <c r="AC18" s="166"/>
      <c r="AD18" s="165"/>
      <c r="AE18" s="118">
        <f>Demand!$J$9</f>
        <v>0</v>
      </c>
      <c r="AF18" s="165"/>
      <c r="AG18" s="118">
        <f t="shared" si="18"/>
        <v>0</v>
      </c>
      <c r="AH18" s="118" t="e">
        <f t="shared" si="5"/>
        <v>#DIV/0!</v>
      </c>
      <c r="AI18" s="120">
        <f t="shared" si="6"/>
        <v>0</v>
      </c>
      <c r="AJ18" s="166"/>
      <c r="AK18" s="165"/>
      <c r="AL18" s="118">
        <f>Demand!$J$11</f>
        <v>0</v>
      </c>
      <c r="AM18" s="165"/>
      <c r="AN18" s="118">
        <f t="shared" si="19"/>
        <v>0</v>
      </c>
      <c r="AO18" s="118" t="e">
        <f t="shared" si="7"/>
        <v>#DIV/0!</v>
      </c>
      <c r="AP18" s="120">
        <f t="shared" si="8"/>
        <v>0</v>
      </c>
      <c r="AQ18" s="166"/>
      <c r="AR18" s="165"/>
      <c r="AS18" s="118">
        <f>Demand!$J$13</f>
        <v>0</v>
      </c>
      <c r="AT18" s="165"/>
      <c r="AU18" s="118">
        <f t="shared" si="20"/>
        <v>0</v>
      </c>
      <c r="AV18" s="118" t="e">
        <f t="shared" si="9"/>
        <v>#DIV/0!</v>
      </c>
      <c r="AW18" s="120">
        <f t="shared" si="10"/>
        <v>0</v>
      </c>
      <c r="AX18" s="169"/>
      <c r="AY18" s="165"/>
      <c r="AZ18" s="118">
        <f>Demand!$J$15</f>
        <v>0</v>
      </c>
      <c r="BA18" s="165"/>
      <c r="BB18" s="118">
        <f t="shared" si="21"/>
        <v>0</v>
      </c>
      <c r="BC18" s="118" t="e">
        <f t="shared" si="22"/>
        <v>#DIV/0!</v>
      </c>
      <c r="BD18" s="121">
        <f t="shared" si="11"/>
        <v>0</v>
      </c>
    </row>
    <row r="19" spans="1:56" x14ac:dyDescent="0.55000000000000004">
      <c r="B19" s="109"/>
      <c r="C19" s="239"/>
      <c r="D19" s="110"/>
      <c r="E19" s="157"/>
      <c r="F19" s="158"/>
      <c r="G19" s="118">
        <v>37.5</v>
      </c>
      <c r="H19" s="119" t="e">
        <f t="shared" si="12"/>
        <v>#DIV/0!</v>
      </c>
      <c r="I19" s="118" t="e">
        <f t="shared" si="13"/>
        <v>#DIV/0!</v>
      </c>
      <c r="J19" s="160"/>
      <c r="K19" s="118" t="e">
        <f t="shared" si="0"/>
        <v>#DIV/0!</v>
      </c>
      <c r="L19" s="162"/>
      <c r="M19" s="118" t="e">
        <f t="shared" si="14"/>
        <v>#DIV/0!</v>
      </c>
      <c r="N19" s="120">
        <f t="shared" si="15"/>
        <v>0</v>
      </c>
      <c r="O19" s="166"/>
      <c r="P19" s="165"/>
      <c r="Q19" s="118">
        <f>Demand!$J$5</f>
        <v>0</v>
      </c>
      <c r="R19" s="165"/>
      <c r="S19" s="118">
        <f t="shared" si="16"/>
        <v>0</v>
      </c>
      <c r="T19" s="118" t="e">
        <f t="shared" si="1"/>
        <v>#DIV/0!</v>
      </c>
      <c r="U19" s="120">
        <f t="shared" si="2"/>
        <v>0</v>
      </c>
      <c r="V19" s="166">
        <v>0.5</v>
      </c>
      <c r="W19" s="165">
        <v>1</v>
      </c>
      <c r="X19" s="118">
        <f>Demand!$J$7</f>
        <v>0</v>
      </c>
      <c r="Y19" s="165"/>
      <c r="Z19" s="118">
        <f t="shared" si="17"/>
        <v>0</v>
      </c>
      <c r="AA19" s="118" t="e">
        <f t="shared" si="3"/>
        <v>#DIV/0!</v>
      </c>
      <c r="AB19" s="120">
        <f t="shared" si="4"/>
        <v>0</v>
      </c>
      <c r="AC19" s="166"/>
      <c r="AD19" s="165"/>
      <c r="AE19" s="118">
        <f>Demand!$J$9</f>
        <v>0</v>
      </c>
      <c r="AF19" s="165"/>
      <c r="AG19" s="118">
        <f t="shared" si="18"/>
        <v>0</v>
      </c>
      <c r="AH19" s="118" t="e">
        <f t="shared" si="5"/>
        <v>#DIV/0!</v>
      </c>
      <c r="AI19" s="120">
        <f t="shared" si="6"/>
        <v>0</v>
      </c>
      <c r="AJ19" s="166"/>
      <c r="AK19" s="165"/>
      <c r="AL19" s="118">
        <f>Demand!$J$11</f>
        <v>0</v>
      </c>
      <c r="AM19" s="165"/>
      <c r="AN19" s="118">
        <f t="shared" si="19"/>
        <v>0</v>
      </c>
      <c r="AO19" s="118" t="e">
        <f t="shared" si="7"/>
        <v>#DIV/0!</v>
      </c>
      <c r="AP19" s="120">
        <f t="shared" si="8"/>
        <v>0</v>
      </c>
      <c r="AQ19" s="166"/>
      <c r="AR19" s="165"/>
      <c r="AS19" s="118">
        <f>Demand!$J$13</f>
        <v>0</v>
      </c>
      <c r="AT19" s="165"/>
      <c r="AU19" s="118">
        <f t="shared" si="20"/>
        <v>0</v>
      </c>
      <c r="AV19" s="118" t="e">
        <f t="shared" si="9"/>
        <v>#DIV/0!</v>
      </c>
      <c r="AW19" s="120">
        <f t="shared" si="10"/>
        <v>0</v>
      </c>
      <c r="AX19" s="169"/>
      <c r="AY19" s="165"/>
      <c r="AZ19" s="118">
        <f>Demand!$J$15</f>
        <v>0</v>
      </c>
      <c r="BA19" s="165"/>
      <c r="BB19" s="118">
        <f t="shared" si="21"/>
        <v>0</v>
      </c>
      <c r="BC19" s="118" t="e">
        <f t="shared" si="22"/>
        <v>#DIV/0!</v>
      </c>
      <c r="BD19" s="121">
        <f t="shared" si="11"/>
        <v>0</v>
      </c>
    </row>
    <row r="20" spans="1:56" x14ac:dyDescent="0.55000000000000004">
      <c r="B20" s="109"/>
      <c r="C20" s="239"/>
      <c r="D20" s="110"/>
      <c r="E20" s="157"/>
      <c r="F20" s="158"/>
      <c r="G20" s="118">
        <v>37.5</v>
      </c>
      <c r="H20" s="119" t="e">
        <f t="shared" si="12"/>
        <v>#DIV/0!</v>
      </c>
      <c r="I20" s="118" t="e">
        <f t="shared" si="13"/>
        <v>#DIV/0!</v>
      </c>
      <c r="J20" s="160"/>
      <c r="K20" s="118" t="e">
        <f t="shared" si="0"/>
        <v>#DIV/0!</v>
      </c>
      <c r="L20" s="162"/>
      <c r="M20" s="118" t="e">
        <f t="shared" si="14"/>
        <v>#DIV/0!</v>
      </c>
      <c r="N20" s="120">
        <f t="shared" si="15"/>
        <v>0</v>
      </c>
      <c r="O20" s="166"/>
      <c r="P20" s="165"/>
      <c r="Q20" s="118">
        <f>Demand!$J$5</f>
        <v>0</v>
      </c>
      <c r="R20" s="165"/>
      <c r="S20" s="118">
        <f t="shared" si="16"/>
        <v>0</v>
      </c>
      <c r="T20" s="118" t="e">
        <f t="shared" si="1"/>
        <v>#DIV/0!</v>
      </c>
      <c r="U20" s="120">
        <f t="shared" si="2"/>
        <v>0</v>
      </c>
      <c r="V20" s="166">
        <v>0</v>
      </c>
      <c r="W20" s="165">
        <v>1</v>
      </c>
      <c r="X20" s="118">
        <f>Demand!$J$7</f>
        <v>0</v>
      </c>
      <c r="Y20" s="165"/>
      <c r="Z20" s="118">
        <f t="shared" si="17"/>
        <v>0</v>
      </c>
      <c r="AA20" s="118" t="e">
        <f t="shared" si="3"/>
        <v>#DIV/0!</v>
      </c>
      <c r="AB20" s="120">
        <f t="shared" si="4"/>
        <v>0</v>
      </c>
      <c r="AC20" s="166"/>
      <c r="AD20" s="165"/>
      <c r="AE20" s="118">
        <f>Demand!$J$9</f>
        <v>0</v>
      </c>
      <c r="AF20" s="165"/>
      <c r="AG20" s="118">
        <f t="shared" si="18"/>
        <v>0</v>
      </c>
      <c r="AH20" s="118" t="e">
        <f t="shared" si="5"/>
        <v>#DIV/0!</v>
      </c>
      <c r="AI20" s="120">
        <f t="shared" si="6"/>
        <v>0</v>
      </c>
      <c r="AJ20" s="166"/>
      <c r="AK20" s="165"/>
      <c r="AL20" s="118">
        <f>Demand!$J$11</f>
        <v>0</v>
      </c>
      <c r="AM20" s="165"/>
      <c r="AN20" s="118">
        <f t="shared" si="19"/>
        <v>0</v>
      </c>
      <c r="AO20" s="118" t="e">
        <f t="shared" si="7"/>
        <v>#DIV/0!</v>
      </c>
      <c r="AP20" s="120">
        <f t="shared" si="8"/>
        <v>0</v>
      </c>
      <c r="AQ20" s="166"/>
      <c r="AR20" s="165"/>
      <c r="AS20" s="118">
        <f>Demand!$J$13</f>
        <v>0</v>
      </c>
      <c r="AT20" s="165"/>
      <c r="AU20" s="118">
        <f t="shared" si="20"/>
        <v>0</v>
      </c>
      <c r="AV20" s="118" t="e">
        <f t="shared" si="9"/>
        <v>#DIV/0!</v>
      </c>
      <c r="AW20" s="120">
        <f t="shared" si="10"/>
        <v>0</v>
      </c>
      <c r="AX20" s="169"/>
      <c r="AY20" s="165"/>
      <c r="AZ20" s="118">
        <f>Demand!$J$15</f>
        <v>0</v>
      </c>
      <c r="BA20" s="165"/>
      <c r="BB20" s="118">
        <f t="shared" si="21"/>
        <v>0</v>
      </c>
      <c r="BC20" s="118" t="e">
        <f t="shared" si="22"/>
        <v>#DIV/0!</v>
      </c>
      <c r="BD20" s="121">
        <f t="shared" si="11"/>
        <v>0</v>
      </c>
    </row>
    <row r="21" spans="1:56" x14ac:dyDescent="0.55000000000000004">
      <c r="B21" s="109"/>
      <c r="C21" s="239"/>
      <c r="D21" s="110"/>
      <c r="E21" s="157"/>
      <c r="F21" s="158"/>
      <c r="G21" s="118">
        <v>37.5</v>
      </c>
      <c r="H21" s="119" t="e">
        <f t="shared" si="12"/>
        <v>#DIV/0!</v>
      </c>
      <c r="I21" s="118" t="e">
        <f t="shared" si="13"/>
        <v>#DIV/0!</v>
      </c>
      <c r="J21" s="160"/>
      <c r="K21" s="118" t="e">
        <f t="shared" si="0"/>
        <v>#DIV/0!</v>
      </c>
      <c r="L21" s="162"/>
      <c r="M21" s="118" t="e">
        <f t="shared" si="14"/>
        <v>#DIV/0!</v>
      </c>
      <c r="N21" s="120">
        <f t="shared" si="15"/>
        <v>0</v>
      </c>
      <c r="O21" s="166"/>
      <c r="P21" s="165"/>
      <c r="Q21" s="118">
        <f>Demand!$J$5</f>
        <v>0</v>
      </c>
      <c r="R21" s="165"/>
      <c r="S21" s="118">
        <f t="shared" si="16"/>
        <v>0</v>
      </c>
      <c r="T21" s="118" t="e">
        <f t="shared" si="1"/>
        <v>#DIV/0!</v>
      </c>
      <c r="U21" s="120">
        <f t="shared" si="2"/>
        <v>0</v>
      </c>
      <c r="V21" s="166">
        <v>0</v>
      </c>
      <c r="W21" s="165">
        <v>1</v>
      </c>
      <c r="X21" s="118">
        <f>Demand!$J$7</f>
        <v>0</v>
      </c>
      <c r="Y21" s="165"/>
      <c r="Z21" s="118">
        <f t="shared" si="17"/>
        <v>0</v>
      </c>
      <c r="AA21" s="118" t="e">
        <f t="shared" si="3"/>
        <v>#DIV/0!</v>
      </c>
      <c r="AB21" s="120">
        <f t="shared" si="4"/>
        <v>0</v>
      </c>
      <c r="AC21" s="166"/>
      <c r="AD21" s="165"/>
      <c r="AE21" s="118">
        <f>Demand!$J$9</f>
        <v>0</v>
      </c>
      <c r="AF21" s="165"/>
      <c r="AG21" s="118">
        <f t="shared" si="18"/>
        <v>0</v>
      </c>
      <c r="AH21" s="118" t="e">
        <f t="shared" si="5"/>
        <v>#DIV/0!</v>
      </c>
      <c r="AI21" s="120">
        <f t="shared" si="6"/>
        <v>0</v>
      </c>
      <c r="AJ21" s="166"/>
      <c r="AK21" s="165"/>
      <c r="AL21" s="118">
        <f>Demand!$J$11</f>
        <v>0</v>
      </c>
      <c r="AM21" s="165"/>
      <c r="AN21" s="118">
        <f t="shared" si="19"/>
        <v>0</v>
      </c>
      <c r="AO21" s="118" t="e">
        <f t="shared" si="7"/>
        <v>#DIV/0!</v>
      </c>
      <c r="AP21" s="120">
        <f t="shared" si="8"/>
        <v>0</v>
      </c>
      <c r="AQ21" s="166"/>
      <c r="AR21" s="165"/>
      <c r="AS21" s="118">
        <f>Demand!$J$13</f>
        <v>0</v>
      </c>
      <c r="AT21" s="165"/>
      <c r="AU21" s="118">
        <f t="shared" si="20"/>
        <v>0</v>
      </c>
      <c r="AV21" s="118" t="e">
        <f t="shared" si="9"/>
        <v>#DIV/0!</v>
      </c>
      <c r="AW21" s="120">
        <f t="shared" si="10"/>
        <v>0</v>
      </c>
      <c r="AX21" s="169"/>
      <c r="AY21" s="165"/>
      <c r="AZ21" s="118">
        <f>Demand!$J$15</f>
        <v>0</v>
      </c>
      <c r="BA21" s="165"/>
      <c r="BB21" s="118">
        <f t="shared" si="21"/>
        <v>0</v>
      </c>
      <c r="BC21" s="118" t="e">
        <f t="shared" si="22"/>
        <v>#DIV/0!</v>
      </c>
      <c r="BD21" s="121">
        <f t="shared" si="11"/>
        <v>0</v>
      </c>
    </row>
    <row r="22" spans="1:56" x14ac:dyDescent="0.55000000000000004">
      <c r="A22" s="122"/>
      <c r="B22" s="109"/>
      <c r="C22" s="239"/>
      <c r="D22" s="110"/>
      <c r="E22" s="157"/>
      <c r="F22" s="158"/>
      <c r="G22" s="118">
        <v>37.5</v>
      </c>
      <c r="H22" s="119" t="e">
        <f t="shared" si="12"/>
        <v>#DIV/0!</v>
      </c>
      <c r="I22" s="118" t="e">
        <f t="shared" si="13"/>
        <v>#DIV/0!</v>
      </c>
      <c r="J22" s="160"/>
      <c r="K22" s="118" t="e">
        <f t="shared" si="0"/>
        <v>#DIV/0!</v>
      </c>
      <c r="L22" s="162"/>
      <c r="M22" s="118" t="e">
        <f t="shared" si="14"/>
        <v>#DIV/0!</v>
      </c>
      <c r="N22" s="120">
        <f t="shared" si="15"/>
        <v>0</v>
      </c>
      <c r="O22" s="166"/>
      <c r="P22" s="165"/>
      <c r="Q22" s="118">
        <f>Demand!$J$5</f>
        <v>0</v>
      </c>
      <c r="R22" s="165"/>
      <c r="S22" s="118">
        <f t="shared" si="16"/>
        <v>0</v>
      </c>
      <c r="T22" s="118" t="e">
        <f t="shared" si="1"/>
        <v>#DIV/0!</v>
      </c>
      <c r="U22" s="120">
        <f t="shared" si="2"/>
        <v>0</v>
      </c>
      <c r="V22" s="166">
        <v>0</v>
      </c>
      <c r="W22" s="165">
        <v>1</v>
      </c>
      <c r="X22" s="118">
        <f>Demand!$J$7</f>
        <v>0</v>
      </c>
      <c r="Y22" s="165"/>
      <c r="Z22" s="118">
        <f t="shared" si="17"/>
        <v>0</v>
      </c>
      <c r="AA22" s="118" t="e">
        <f t="shared" si="3"/>
        <v>#DIV/0!</v>
      </c>
      <c r="AB22" s="120">
        <f t="shared" si="4"/>
        <v>0</v>
      </c>
      <c r="AC22" s="166"/>
      <c r="AD22" s="165"/>
      <c r="AE22" s="118">
        <f>Demand!$J$9</f>
        <v>0</v>
      </c>
      <c r="AF22" s="165"/>
      <c r="AG22" s="118">
        <f t="shared" si="18"/>
        <v>0</v>
      </c>
      <c r="AH22" s="118" t="e">
        <f t="shared" si="5"/>
        <v>#DIV/0!</v>
      </c>
      <c r="AI22" s="120">
        <f t="shared" si="6"/>
        <v>0</v>
      </c>
      <c r="AJ22" s="166"/>
      <c r="AK22" s="165"/>
      <c r="AL22" s="118">
        <f>Demand!$J$11</f>
        <v>0</v>
      </c>
      <c r="AM22" s="165"/>
      <c r="AN22" s="118">
        <f t="shared" si="19"/>
        <v>0</v>
      </c>
      <c r="AO22" s="118" t="e">
        <f t="shared" si="7"/>
        <v>#DIV/0!</v>
      </c>
      <c r="AP22" s="120">
        <f t="shared" si="8"/>
        <v>0</v>
      </c>
      <c r="AQ22" s="166"/>
      <c r="AR22" s="165"/>
      <c r="AS22" s="118">
        <f>Demand!$J$13</f>
        <v>0</v>
      </c>
      <c r="AT22" s="165"/>
      <c r="AU22" s="118">
        <f t="shared" si="20"/>
        <v>0</v>
      </c>
      <c r="AV22" s="118" t="e">
        <f t="shared" si="9"/>
        <v>#DIV/0!</v>
      </c>
      <c r="AW22" s="120">
        <f t="shared" si="10"/>
        <v>0</v>
      </c>
      <c r="AX22" s="169"/>
      <c r="AY22" s="165"/>
      <c r="AZ22" s="118">
        <f>Demand!$J$15</f>
        <v>0</v>
      </c>
      <c r="BA22" s="165"/>
      <c r="BB22" s="118">
        <f t="shared" si="21"/>
        <v>0</v>
      </c>
      <c r="BC22" s="118" t="e">
        <f t="shared" si="22"/>
        <v>#DIV/0!</v>
      </c>
      <c r="BD22" s="121">
        <f t="shared" si="11"/>
        <v>0</v>
      </c>
    </row>
    <row r="23" spans="1:56" x14ac:dyDescent="0.55000000000000004">
      <c r="B23" s="109"/>
      <c r="C23" s="239"/>
      <c r="D23" s="110"/>
      <c r="E23" s="157"/>
      <c r="F23" s="158"/>
      <c r="G23" s="118">
        <v>37.5</v>
      </c>
      <c r="H23" s="119" t="e">
        <f t="shared" si="12"/>
        <v>#DIV/0!</v>
      </c>
      <c r="I23" s="118" t="e">
        <f t="shared" si="13"/>
        <v>#DIV/0!</v>
      </c>
      <c r="J23" s="160"/>
      <c r="K23" s="118" t="e">
        <f t="shared" si="0"/>
        <v>#DIV/0!</v>
      </c>
      <c r="L23" s="162"/>
      <c r="M23" s="118" t="e">
        <f t="shared" si="14"/>
        <v>#DIV/0!</v>
      </c>
      <c r="N23" s="120">
        <f t="shared" si="15"/>
        <v>0</v>
      </c>
      <c r="O23" s="166"/>
      <c r="P23" s="165"/>
      <c r="Q23" s="118">
        <f>Demand!$J$5</f>
        <v>0</v>
      </c>
      <c r="R23" s="165"/>
      <c r="S23" s="118">
        <f t="shared" si="16"/>
        <v>0</v>
      </c>
      <c r="T23" s="118" t="e">
        <f t="shared" si="1"/>
        <v>#DIV/0!</v>
      </c>
      <c r="U23" s="120">
        <f t="shared" si="2"/>
        <v>0</v>
      </c>
      <c r="V23" s="166">
        <v>0</v>
      </c>
      <c r="W23" s="165">
        <v>1</v>
      </c>
      <c r="X23" s="118">
        <f>Demand!$J$7</f>
        <v>0</v>
      </c>
      <c r="Y23" s="165"/>
      <c r="Z23" s="118">
        <f t="shared" si="17"/>
        <v>0</v>
      </c>
      <c r="AA23" s="118" t="e">
        <f t="shared" si="3"/>
        <v>#DIV/0!</v>
      </c>
      <c r="AB23" s="120">
        <f t="shared" si="4"/>
        <v>0</v>
      </c>
      <c r="AC23" s="166"/>
      <c r="AD23" s="165"/>
      <c r="AE23" s="118">
        <f>Demand!$J$9</f>
        <v>0</v>
      </c>
      <c r="AF23" s="165"/>
      <c r="AG23" s="118">
        <f t="shared" si="18"/>
        <v>0</v>
      </c>
      <c r="AH23" s="118" t="e">
        <f t="shared" si="5"/>
        <v>#DIV/0!</v>
      </c>
      <c r="AI23" s="120">
        <f t="shared" si="6"/>
        <v>0</v>
      </c>
      <c r="AJ23" s="166"/>
      <c r="AK23" s="165"/>
      <c r="AL23" s="118">
        <f>Demand!$J$11</f>
        <v>0</v>
      </c>
      <c r="AM23" s="165"/>
      <c r="AN23" s="118">
        <f t="shared" si="19"/>
        <v>0</v>
      </c>
      <c r="AO23" s="118" t="e">
        <f t="shared" si="7"/>
        <v>#DIV/0!</v>
      </c>
      <c r="AP23" s="120">
        <f t="shared" si="8"/>
        <v>0</v>
      </c>
      <c r="AQ23" s="166"/>
      <c r="AR23" s="165"/>
      <c r="AS23" s="118">
        <f>Demand!$J$13</f>
        <v>0</v>
      </c>
      <c r="AT23" s="165"/>
      <c r="AU23" s="118">
        <f t="shared" si="20"/>
        <v>0</v>
      </c>
      <c r="AV23" s="118" t="e">
        <f t="shared" si="9"/>
        <v>#DIV/0!</v>
      </c>
      <c r="AW23" s="120">
        <f t="shared" si="10"/>
        <v>0</v>
      </c>
      <c r="AX23" s="169"/>
      <c r="AY23" s="165"/>
      <c r="AZ23" s="118">
        <f>Demand!$J$15</f>
        <v>0</v>
      </c>
      <c r="BA23" s="165"/>
      <c r="BB23" s="118">
        <f t="shared" si="21"/>
        <v>0</v>
      </c>
      <c r="BC23" s="118" t="e">
        <f t="shared" si="22"/>
        <v>#DIV/0!</v>
      </c>
      <c r="BD23" s="121">
        <f t="shared" si="11"/>
        <v>0</v>
      </c>
    </row>
    <row r="24" spans="1:56" x14ac:dyDescent="0.55000000000000004">
      <c r="B24" s="109"/>
      <c r="C24" s="239"/>
      <c r="D24" s="110"/>
      <c r="E24" s="157"/>
      <c r="F24" s="158"/>
      <c r="G24" s="118">
        <v>37.5</v>
      </c>
      <c r="H24" s="119" t="e">
        <f t="shared" si="12"/>
        <v>#DIV/0!</v>
      </c>
      <c r="I24" s="118" t="e">
        <f t="shared" si="13"/>
        <v>#DIV/0!</v>
      </c>
      <c r="J24" s="160"/>
      <c r="K24" s="118" t="e">
        <f t="shared" si="0"/>
        <v>#DIV/0!</v>
      </c>
      <c r="L24" s="162"/>
      <c r="M24" s="118" t="e">
        <f t="shared" si="14"/>
        <v>#DIV/0!</v>
      </c>
      <c r="N24" s="120">
        <f t="shared" si="15"/>
        <v>0</v>
      </c>
      <c r="O24" s="166"/>
      <c r="P24" s="165"/>
      <c r="Q24" s="118">
        <f>Demand!$J$5</f>
        <v>0</v>
      </c>
      <c r="R24" s="165"/>
      <c r="S24" s="118">
        <f t="shared" si="16"/>
        <v>0</v>
      </c>
      <c r="T24" s="118" t="e">
        <f t="shared" si="1"/>
        <v>#DIV/0!</v>
      </c>
      <c r="U24" s="120">
        <f t="shared" si="2"/>
        <v>0</v>
      </c>
      <c r="V24" s="166">
        <v>0</v>
      </c>
      <c r="W24" s="165">
        <v>1</v>
      </c>
      <c r="X24" s="118">
        <f>Demand!$J$7</f>
        <v>0</v>
      </c>
      <c r="Y24" s="165"/>
      <c r="Z24" s="118">
        <f t="shared" si="17"/>
        <v>0</v>
      </c>
      <c r="AA24" s="118" t="e">
        <f t="shared" si="3"/>
        <v>#DIV/0!</v>
      </c>
      <c r="AB24" s="120">
        <f t="shared" si="4"/>
        <v>0</v>
      </c>
      <c r="AC24" s="166"/>
      <c r="AD24" s="165"/>
      <c r="AE24" s="118">
        <f>Demand!$J$9</f>
        <v>0</v>
      </c>
      <c r="AF24" s="165"/>
      <c r="AG24" s="118">
        <f t="shared" si="18"/>
        <v>0</v>
      </c>
      <c r="AH24" s="118" t="e">
        <f t="shared" si="5"/>
        <v>#DIV/0!</v>
      </c>
      <c r="AI24" s="120">
        <f t="shared" si="6"/>
        <v>0</v>
      </c>
      <c r="AJ24" s="166"/>
      <c r="AK24" s="165"/>
      <c r="AL24" s="118">
        <f>Demand!$J$11</f>
        <v>0</v>
      </c>
      <c r="AM24" s="165"/>
      <c r="AN24" s="118">
        <f t="shared" si="19"/>
        <v>0</v>
      </c>
      <c r="AO24" s="118" t="e">
        <f t="shared" si="7"/>
        <v>#DIV/0!</v>
      </c>
      <c r="AP24" s="120">
        <f t="shared" si="8"/>
        <v>0</v>
      </c>
      <c r="AQ24" s="166"/>
      <c r="AR24" s="165"/>
      <c r="AS24" s="118">
        <f>Demand!$J$13</f>
        <v>0</v>
      </c>
      <c r="AT24" s="165"/>
      <c r="AU24" s="118">
        <f t="shared" si="20"/>
        <v>0</v>
      </c>
      <c r="AV24" s="118" t="e">
        <f t="shared" si="9"/>
        <v>#DIV/0!</v>
      </c>
      <c r="AW24" s="120">
        <f t="shared" si="10"/>
        <v>0</v>
      </c>
      <c r="AX24" s="169"/>
      <c r="AY24" s="165"/>
      <c r="AZ24" s="118">
        <f>Demand!$J$15</f>
        <v>0</v>
      </c>
      <c r="BA24" s="165"/>
      <c r="BB24" s="118">
        <f t="shared" si="21"/>
        <v>0</v>
      </c>
      <c r="BC24" s="118" t="e">
        <f t="shared" si="22"/>
        <v>#DIV/0!</v>
      </c>
      <c r="BD24" s="121">
        <f t="shared" si="11"/>
        <v>0</v>
      </c>
    </row>
    <row r="25" spans="1:56" x14ac:dyDescent="0.55000000000000004">
      <c r="B25" s="109"/>
      <c r="C25" s="239"/>
      <c r="D25" s="110"/>
      <c r="E25" s="157"/>
      <c r="F25" s="158"/>
      <c r="G25" s="118">
        <v>37.5</v>
      </c>
      <c r="H25" s="119" t="e">
        <f t="shared" si="12"/>
        <v>#DIV/0!</v>
      </c>
      <c r="I25" s="118" t="e">
        <f t="shared" si="13"/>
        <v>#DIV/0!</v>
      </c>
      <c r="J25" s="160"/>
      <c r="K25" s="118" t="e">
        <f t="shared" si="0"/>
        <v>#DIV/0!</v>
      </c>
      <c r="L25" s="162"/>
      <c r="M25" s="118" t="e">
        <f t="shared" si="14"/>
        <v>#DIV/0!</v>
      </c>
      <c r="N25" s="120">
        <f t="shared" si="15"/>
        <v>0</v>
      </c>
      <c r="O25" s="166"/>
      <c r="P25" s="165"/>
      <c r="Q25" s="118">
        <f>Demand!$J$5</f>
        <v>0</v>
      </c>
      <c r="R25" s="165"/>
      <c r="S25" s="118">
        <f t="shared" si="16"/>
        <v>0</v>
      </c>
      <c r="T25" s="118" t="e">
        <f t="shared" si="1"/>
        <v>#DIV/0!</v>
      </c>
      <c r="U25" s="120">
        <f t="shared" si="2"/>
        <v>0</v>
      </c>
      <c r="V25" s="166">
        <v>0.5</v>
      </c>
      <c r="W25" s="165">
        <v>1</v>
      </c>
      <c r="X25" s="118">
        <f>Demand!$J$7</f>
        <v>0</v>
      </c>
      <c r="Y25" s="165"/>
      <c r="Z25" s="118">
        <f t="shared" si="17"/>
        <v>0</v>
      </c>
      <c r="AA25" s="118" t="e">
        <f t="shared" si="3"/>
        <v>#DIV/0!</v>
      </c>
      <c r="AB25" s="120">
        <f t="shared" si="4"/>
        <v>0</v>
      </c>
      <c r="AC25" s="166"/>
      <c r="AD25" s="165"/>
      <c r="AE25" s="118">
        <f>Demand!$J$9</f>
        <v>0</v>
      </c>
      <c r="AF25" s="165"/>
      <c r="AG25" s="118">
        <f t="shared" si="18"/>
        <v>0</v>
      </c>
      <c r="AH25" s="118" t="e">
        <f t="shared" si="5"/>
        <v>#DIV/0!</v>
      </c>
      <c r="AI25" s="120">
        <f t="shared" si="6"/>
        <v>0</v>
      </c>
      <c r="AJ25" s="166"/>
      <c r="AK25" s="165"/>
      <c r="AL25" s="118">
        <f>Demand!$J$11</f>
        <v>0</v>
      </c>
      <c r="AM25" s="165"/>
      <c r="AN25" s="118">
        <f t="shared" si="19"/>
        <v>0</v>
      </c>
      <c r="AO25" s="118" t="e">
        <f t="shared" si="7"/>
        <v>#DIV/0!</v>
      </c>
      <c r="AP25" s="120">
        <f t="shared" si="8"/>
        <v>0</v>
      </c>
      <c r="AQ25" s="166"/>
      <c r="AR25" s="165"/>
      <c r="AS25" s="118">
        <f>Demand!$J$13</f>
        <v>0</v>
      </c>
      <c r="AT25" s="165"/>
      <c r="AU25" s="118">
        <f t="shared" si="20"/>
        <v>0</v>
      </c>
      <c r="AV25" s="118" t="e">
        <f t="shared" si="9"/>
        <v>#DIV/0!</v>
      </c>
      <c r="AW25" s="120">
        <f t="shared" si="10"/>
        <v>0</v>
      </c>
      <c r="AX25" s="169"/>
      <c r="AY25" s="165"/>
      <c r="AZ25" s="118">
        <f>Demand!$J$15</f>
        <v>0</v>
      </c>
      <c r="BA25" s="165"/>
      <c r="BB25" s="118">
        <f t="shared" si="21"/>
        <v>0</v>
      </c>
      <c r="BC25" s="118" t="e">
        <f t="shared" si="22"/>
        <v>#DIV/0!</v>
      </c>
      <c r="BD25" s="121">
        <f t="shared" si="11"/>
        <v>0</v>
      </c>
    </row>
    <row r="26" spans="1:56" x14ac:dyDescent="0.55000000000000004">
      <c r="B26" s="109"/>
      <c r="C26" s="239"/>
      <c r="D26" s="110"/>
      <c r="E26" s="157"/>
      <c r="F26" s="158"/>
      <c r="G26" s="118">
        <v>37.5</v>
      </c>
      <c r="H26" s="119" t="e">
        <f t="shared" si="12"/>
        <v>#DIV/0!</v>
      </c>
      <c r="I26" s="118" t="e">
        <f t="shared" si="13"/>
        <v>#DIV/0!</v>
      </c>
      <c r="J26" s="160"/>
      <c r="K26" s="118" t="e">
        <f t="shared" si="0"/>
        <v>#DIV/0!</v>
      </c>
      <c r="L26" s="162"/>
      <c r="M26" s="118" t="e">
        <f t="shared" si="14"/>
        <v>#DIV/0!</v>
      </c>
      <c r="N26" s="120">
        <f t="shared" si="15"/>
        <v>0</v>
      </c>
      <c r="O26" s="166"/>
      <c r="P26" s="165"/>
      <c r="Q26" s="118">
        <f>Demand!$J$5</f>
        <v>0</v>
      </c>
      <c r="R26" s="165"/>
      <c r="S26" s="118">
        <f t="shared" si="16"/>
        <v>0</v>
      </c>
      <c r="T26" s="118" t="e">
        <f t="shared" si="1"/>
        <v>#DIV/0!</v>
      </c>
      <c r="U26" s="120">
        <f t="shared" si="2"/>
        <v>0</v>
      </c>
      <c r="V26" s="166">
        <v>0</v>
      </c>
      <c r="W26" s="165">
        <v>1</v>
      </c>
      <c r="X26" s="118">
        <f>Demand!$J$7</f>
        <v>0</v>
      </c>
      <c r="Y26" s="165"/>
      <c r="Z26" s="118">
        <f t="shared" si="17"/>
        <v>0</v>
      </c>
      <c r="AA26" s="118" t="e">
        <f t="shared" si="3"/>
        <v>#DIV/0!</v>
      </c>
      <c r="AB26" s="120">
        <f t="shared" si="4"/>
        <v>0</v>
      </c>
      <c r="AC26" s="166"/>
      <c r="AD26" s="165"/>
      <c r="AE26" s="118">
        <f>Demand!$J$9</f>
        <v>0</v>
      </c>
      <c r="AF26" s="165"/>
      <c r="AG26" s="118">
        <f t="shared" si="18"/>
        <v>0</v>
      </c>
      <c r="AH26" s="118" t="e">
        <f t="shared" si="5"/>
        <v>#DIV/0!</v>
      </c>
      <c r="AI26" s="120">
        <f t="shared" si="6"/>
        <v>0</v>
      </c>
      <c r="AJ26" s="166"/>
      <c r="AK26" s="165"/>
      <c r="AL26" s="118">
        <f>Demand!$J$11</f>
        <v>0</v>
      </c>
      <c r="AM26" s="165"/>
      <c r="AN26" s="118">
        <f t="shared" si="19"/>
        <v>0</v>
      </c>
      <c r="AO26" s="118" t="e">
        <f t="shared" si="7"/>
        <v>#DIV/0!</v>
      </c>
      <c r="AP26" s="120">
        <f t="shared" si="8"/>
        <v>0</v>
      </c>
      <c r="AQ26" s="166"/>
      <c r="AR26" s="165"/>
      <c r="AS26" s="118">
        <f>Demand!$J$13</f>
        <v>0</v>
      </c>
      <c r="AT26" s="165"/>
      <c r="AU26" s="118">
        <f t="shared" si="20"/>
        <v>0</v>
      </c>
      <c r="AV26" s="118" t="e">
        <f t="shared" si="9"/>
        <v>#DIV/0!</v>
      </c>
      <c r="AW26" s="120">
        <f t="shared" si="10"/>
        <v>0</v>
      </c>
      <c r="AX26" s="169"/>
      <c r="AY26" s="165"/>
      <c r="AZ26" s="118">
        <f>Demand!$J$15</f>
        <v>0</v>
      </c>
      <c r="BA26" s="165"/>
      <c r="BB26" s="118">
        <f t="shared" si="21"/>
        <v>0</v>
      </c>
      <c r="BC26" s="118" t="e">
        <f t="shared" si="22"/>
        <v>#DIV/0!</v>
      </c>
      <c r="BD26" s="121">
        <f t="shared" si="11"/>
        <v>0</v>
      </c>
    </row>
    <row r="27" spans="1:56" x14ac:dyDescent="0.55000000000000004">
      <c r="B27" s="109"/>
      <c r="C27" s="239"/>
      <c r="D27" s="110"/>
      <c r="E27" s="157"/>
      <c r="F27" s="158"/>
      <c r="G27" s="118">
        <v>37.5</v>
      </c>
      <c r="H27" s="119" t="e">
        <f t="shared" si="12"/>
        <v>#DIV/0!</v>
      </c>
      <c r="I27" s="118" t="e">
        <f t="shared" si="13"/>
        <v>#DIV/0!</v>
      </c>
      <c r="J27" s="160"/>
      <c r="K27" s="118" t="e">
        <f t="shared" si="0"/>
        <v>#DIV/0!</v>
      </c>
      <c r="L27" s="162"/>
      <c r="M27" s="118" t="e">
        <f t="shared" si="14"/>
        <v>#DIV/0!</v>
      </c>
      <c r="N27" s="120">
        <f t="shared" si="15"/>
        <v>0</v>
      </c>
      <c r="O27" s="166"/>
      <c r="P27" s="165"/>
      <c r="Q27" s="118">
        <f>Demand!$J$5</f>
        <v>0</v>
      </c>
      <c r="R27" s="165"/>
      <c r="S27" s="118">
        <f t="shared" si="16"/>
        <v>0</v>
      </c>
      <c r="T27" s="118" t="e">
        <f t="shared" si="1"/>
        <v>#DIV/0!</v>
      </c>
      <c r="U27" s="120">
        <f t="shared" si="2"/>
        <v>0</v>
      </c>
      <c r="V27" s="166">
        <v>0</v>
      </c>
      <c r="W27" s="165">
        <v>1</v>
      </c>
      <c r="X27" s="118">
        <f>Demand!$J$7</f>
        <v>0</v>
      </c>
      <c r="Y27" s="165"/>
      <c r="Z27" s="118">
        <f t="shared" si="17"/>
        <v>0</v>
      </c>
      <c r="AA27" s="118" t="e">
        <f t="shared" si="3"/>
        <v>#DIV/0!</v>
      </c>
      <c r="AB27" s="120">
        <f t="shared" si="4"/>
        <v>0</v>
      </c>
      <c r="AC27" s="166"/>
      <c r="AD27" s="165"/>
      <c r="AE27" s="118">
        <f>Demand!$J$9</f>
        <v>0</v>
      </c>
      <c r="AF27" s="165"/>
      <c r="AG27" s="118">
        <f t="shared" si="18"/>
        <v>0</v>
      </c>
      <c r="AH27" s="118" t="e">
        <f t="shared" si="5"/>
        <v>#DIV/0!</v>
      </c>
      <c r="AI27" s="120">
        <f t="shared" si="6"/>
        <v>0</v>
      </c>
      <c r="AJ27" s="166"/>
      <c r="AK27" s="165"/>
      <c r="AL27" s="118">
        <f>Demand!$J$11</f>
        <v>0</v>
      </c>
      <c r="AM27" s="165"/>
      <c r="AN27" s="118">
        <f t="shared" si="19"/>
        <v>0</v>
      </c>
      <c r="AO27" s="118" t="e">
        <f t="shared" si="7"/>
        <v>#DIV/0!</v>
      </c>
      <c r="AP27" s="120">
        <f t="shared" si="8"/>
        <v>0</v>
      </c>
      <c r="AQ27" s="166"/>
      <c r="AR27" s="165"/>
      <c r="AS27" s="118">
        <f>Demand!$J$13</f>
        <v>0</v>
      </c>
      <c r="AT27" s="165"/>
      <c r="AU27" s="118">
        <f t="shared" si="20"/>
        <v>0</v>
      </c>
      <c r="AV27" s="118" t="e">
        <f t="shared" si="9"/>
        <v>#DIV/0!</v>
      </c>
      <c r="AW27" s="120">
        <f t="shared" si="10"/>
        <v>0</v>
      </c>
      <c r="AX27" s="169"/>
      <c r="AY27" s="165"/>
      <c r="AZ27" s="118">
        <f>Demand!$J$15</f>
        <v>0</v>
      </c>
      <c r="BA27" s="165"/>
      <c r="BB27" s="118">
        <f t="shared" si="21"/>
        <v>0</v>
      </c>
      <c r="BC27" s="118" t="e">
        <f t="shared" si="22"/>
        <v>#DIV/0!</v>
      </c>
      <c r="BD27" s="121">
        <f t="shared" si="11"/>
        <v>0</v>
      </c>
    </row>
    <row r="28" spans="1:56" x14ac:dyDescent="0.55000000000000004">
      <c r="B28" s="109"/>
      <c r="C28" s="239"/>
      <c r="D28" s="110"/>
      <c r="E28" s="157"/>
      <c r="F28" s="158"/>
      <c r="G28" s="118">
        <v>37.5</v>
      </c>
      <c r="H28" s="119" t="e">
        <f t="shared" si="12"/>
        <v>#DIV/0!</v>
      </c>
      <c r="I28" s="118" t="e">
        <f t="shared" si="13"/>
        <v>#DIV/0!</v>
      </c>
      <c r="J28" s="160"/>
      <c r="K28" s="118" t="e">
        <f t="shared" si="0"/>
        <v>#DIV/0!</v>
      </c>
      <c r="L28" s="162"/>
      <c r="M28" s="118" t="e">
        <f t="shared" si="14"/>
        <v>#DIV/0!</v>
      </c>
      <c r="N28" s="120">
        <f t="shared" si="15"/>
        <v>0</v>
      </c>
      <c r="O28" s="166"/>
      <c r="P28" s="165"/>
      <c r="Q28" s="118">
        <f>Demand!$J$5</f>
        <v>0</v>
      </c>
      <c r="R28" s="165"/>
      <c r="S28" s="118">
        <f t="shared" si="16"/>
        <v>0</v>
      </c>
      <c r="T28" s="118" t="e">
        <f t="shared" si="1"/>
        <v>#DIV/0!</v>
      </c>
      <c r="U28" s="120">
        <f t="shared" si="2"/>
        <v>0</v>
      </c>
      <c r="V28" s="166">
        <v>0</v>
      </c>
      <c r="W28" s="165">
        <v>1</v>
      </c>
      <c r="X28" s="118">
        <f>Demand!$J$7</f>
        <v>0</v>
      </c>
      <c r="Y28" s="165"/>
      <c r="Z28" s="118">
        <f t="shared" si="17"/>
        <v>0</v>
      </c>
      <c r="AA28" s="118" t="e">
        <f t="shared" si="3"/>
        <v>#DIV/0!</v>
      </c>
      <c r="AB28" s="120">
        <f t="shared" si="4"/>
        <v>0</v>
      </c>
      <c r="AC28" s="166"/>
      <c r="AD28" s="165"/>
      <c r="AE28" s="118">
        <f>Demand!$J$9</f>
        <v>0</v>
      </c>
      <c r="AF28" s="165"/>
      <c r="AG28" s="118">
        <f t="shared" si="18"/>
        <v>0</v>
      </c>
      <c r="AH28" s="118" t="e">
        <f t="shared" si="5"/>
        <v>#DIV/0!</v>
      </c>
      <c r="AI28" s="120">
        <f t="shared" si="6"/>
        <v>0</v>
      </c>
      <c r="AJ28" s="166"/>
      <c r="AK28" s="165"/>
      <c r="AL28" s="118">
        <f>Demand!$J$11</f>
        <v>0</v>
      </c>
      <c r="AM28" s="165"/>
      <c r="AN28" s="118">
        <f t="shared" si="19"/>
        <v>0</v>
      </c>
      <c r="AO28" s="118" t="e">
        <f t="shared" si="7"/>
        <v>#DIV/0!</v>
      </c>
      <c r="AP28" s="120">
        <f t="shared" si="8"/>
        <v>0</v>
      </c>
      <c r="AQ28" s="166"/>
      <c r="AR28" s="165"/>
      <c r="AS28" s="118">
        <f>Demand!$J$13</f>
        <v>0</v>
      </c>
      <c r="AT28" s="165"/>
      <c r="AU28" s="118">
        <f t="shared" si="20"/>
        <v>0</v>
      </c>
      <c r="AV28" s="118" t="e">
        <f t="shared" si="9"/>
        <v>#DIV/0!</v>
      </c>
      <c r="AW28" s="120">
        <f t="shared" si="10"/>
        <v>0</v>
      </c>
      <c r="AX28" s="169"/>
      <c r="AY28" s="165"/>
      <c r="AZ28" s="118">
        <f>Demand!$J$15</f>
        <v>0</v>
      </c>
      <c r="BA28" s="165"/>
      <c r="BB28" s="118">
        <f t="shared" si="21"/>
        <v>0</v>
      </c>
      <c r="BC28" s="118" t="e">
        <f t="shared" si="22"/>
        <v>#DIV/0!</v>
      </c>
      <c r="BD28" s="121">
        <f t="shared" si="11"/>
        <v>0</v>
      </c>
    </row>
    <row r="29" spans="1:56" x14ac:dyDescent="0.55000000000000004">
      <c r="B29" s="109"/>
      <c r="C29" s="239"/>
      <c r="D29" s="110"/>
      <c r="E29" s="157"/>
      <c r="F29" s="158"/>
      <c r="G29" s="118">
        <v>37.5</v>
      </c>
      <c r="H29" s="119" t="e">
        <f t="shared" si="12"/>
        <v>#DIV/0!</v>
      </c>
      <c r="I29" s="118" t="e">
        <f t="shared" si="13"/>
        <v>#DIV/0!</v>
      </c>
      <c r="J29" s="160"/>
      <c r="K29" s="118" t="e">
        <f t="shared" si="0"/>
        <v>#DIV/0!</v>
      </c>
      <c r="L29" s="162"/>
      <c r="M29" s="118" t="e">
        <f t="shared" si="14"/>
        <v>#DIV/0!</v>
      </c>
      <c r="N29" s="120">
        <f t="shared" si="15"/>
        <v>0</v>
      </c>
      <c r="O29" s="166"/>
      <c r="P29" s="165"/>
      <c r="Q29" s="118">
        <f>Demand!$J$5</f>
        <v>0</v>
      </c>
      <c r="R29" s="165"/>
      <c r="S29" s="118">
        <f t="shared" si="16"/>
        <v>0</v>
      </c>
      <c r="T29" s="118" t="e">
        <f t="shared" si="1"/>
        <v>#DIV/0!</v>
      </c>
      <c r="U29" s="120">
        <f t="shared" si="2"/>
        <v>0</v>
      </c>
      <c r="V29" s="166">
        <v>0</v>
      </c>
      <c r="W29" s="165">
        <v>1</v>
      </c>
      <c r="X29" s="118">
        <f>Demand!$J$7</f>
        <v>0</v>
      </c>
      <c r="Y29" s="165"/>
      <c r="Z29" s="118">
        <f t="shared" si="17"/>
        <v>0</v>
      </c>
      <c r="AA29" s="118" t="e">
        <f t="shared" si="3"/>
        <v>#DIV/0!</v>
      </c>
      <c r="AB29" s="120">
        <f t="shared" si="4"/>
        <v>0</v>
      </c>
      <c r="AC29" s="166"/>
      <c r="AD29" s="165"/>
      <c r="AE29" s="118">
        <f>Demand!$J$9</f>
        <v>0</v>
      </c>
      <c r="AF29" s="165"/>
      <c r="AG29" s="118">
        <f t="shared" si="18"/>
        <v>0</v>
      </c>
      <c r="AH29" s="118" t="e">
        <f t="shared" si="5"/>
        <v>#DIV/0!</v>
      </c>
      <c r="AI29" s="120">
        <f t="shared" si="6"/>
        <v>0</v>
      </c>
      <c r="AJ29" s="166"/>
      <c r="AK29" s="165"/>
      <c r="AL29" s="118">
        <f>Demand!$J$11</f>
        <v>0</v>
      </c>
      <c r="AM29" s="165"/>
      <c r="AN29" s="118">
        <f t="shared" si="19"/>
        <v>0</v>
      </c>
      <c r="AO29" s="118" t="e">
        <f t="shared" si="7"/>
        <v>#DIV/0!</v>
      </c>
      <c r="AP29" s="120">
        <f t="shared" si="8"/>
        <v>0</v>
      </c>
      <c r="AQ29" s="166"/>
      <c r="AR29" s="165"/>
      <c r="AS29" s="118">
        <f>Demand!$J$13</f>
        <v>0</v>
      </c>
      <c r="AT29" s="165"/>
      <c r="AU29" s="118">
        <f t="shared" si="20"/>
        <v>0</v>
      </c>
      <c r="AV29" s="118" t="e">
        <f t="shared" si="9"/>
        <v>#DIV/0!</v>
      </c>
      <c r="AW29" s="120">
        <f t="shared" si="10"/>
        <v>0</v>
      </c>
      <c r="AX29" s="169"/>
      <c r="AY29" s="165"/>
      <c r="AZ29" s="118">
        <f>Demand!$J$15</f>
        <v>0</v>
      </c>
      <c r="BA29" s="165"/>
      <c r="BB29" s="118">
        <f t="shared" si="21"/>
        <v>0</v>
      </c>
      <c r="BC29" s="118" t="e">
        <f t="shared" si="22"/>
        <v>#DIV/0!</v>
      </c>
      <c r="BD29" s="121">
        <f t="shared" si="11"/>
        <v>0</v>
      </c>
    </row>
    <row r="30" spans="1:56" x14ac:dyDescent="0.55000000000000004">
      <c r="B30" s="109"/>
      <c r="C30" s="239"/>
      <c r="D30" s="110"/>
      <c r="E30" s="157"/>
      <c r="F30" s="158"/>
      <c r="G30" s="118">
        <v>37.5</v>
      </c>
      <c r="H30" s="119" t="e">
        <f t="shared" si="12"/>
        <v>#DIV/0!</v>
      </c>
      <c r="I30" s="118" t="e">
        <f t="shared" si="13"/>
        <v>#DIV/0!</v>
      </c>
      <c r="J30" s="160"/>
      <c r="K30" s="118" t="e">
        <f t="shared" si="0"/>
        <v>#DIV/0!</v>
      </c>
      <c r="L30" s="162"/>
      <c r="M30" s="118" t="e">
        <f t="shared" si="14"/>
        <v>#DIV/0!</v>
      </c>
      <c r="N30" s="120">
        <f t="shared" si="15"/>
        <v>0</v>
      </c>
      <c r="O30" s="166"/>
      <c r="P30" s="165"/>
      <c r="Q30" s="118">
        <f>Demand!$J$5</f>
        <v>0</v>
      </c>
      <c r="R30" s="165"/>
      <c r="S30" s="118">
        <f t="shared" si="16"/>
        <v>0</v>
      </c>
      <c r="T30" s="118" t="e">
        <f t="shared" si="1"/>
        <v>#DIV/0!</v>
      </c>
      <c r="U30" s="120">
        <f t="shared" si="2"/>
        <v>0</v>
      </c>
      <c r="V30" s="166">
        <v>0</v>
      </c>
      <c r="W30" s="165">
        <v>1</v>
      </c>
      <c r="X30" s="118">
        <f>Demand!$J$7</f>
        <v>0</v>
      </c>
      <c r="Y30" s="165"/>
      <c r="Z30" s="118">
        <f t="shared" si="17"/>
        <v>0</v>
      </c>
      <c r="AA30" s="118" t="e">
        <f t="shared" si="3"/>
        <v>#DIV/0!</v>
      </c>
      <c r="AB30" s="120">
        <f t="shared" si="4"/>
        <v>0</v>
      </c>
      <c r="AC30" s="166"/>
      <c r="AD30" s="165"/>
      <c r="AE30" s="118">
        <f>Demand!$J$9</f>
        <v>0</v>
      </c>
      <c r="AF30" s="165"/>
      <c r="AG30" s="118">
        <f t="shared" si="18"/>
        <v>0</v>
      </c>
      <c r="AH30" s="118" t="e">
        <f t="shared" si="5"/>
        <v>#DIV/0!</v>
      </c>
      <c r="AI30" s="120">
        <f t="shared" si="6"/>
        <v>0</v>
      </c>
      <c r="AJ30" s="166"/>
      <c r="AK30" s="165"/>
      <c r="AL30" s="118">
        <f>Demand!$J$11</f>
        <v>0</v>
      </c>
      <c r="AM30" s="165"/>
      <c r="AN30" s="118">
        <f t="shared" si="19"/>
        <v>0</v>
      </c>
      <c r="AO30" s="118" t="e">
        <f t="shared" si="7"/>
        <v>#DIV/0!</v>
      </c>
      <c r="AP30" s="120">
        <f t="shared" si="8"/>
        <v>0</v>
      </c>
      <c r="AQ30" s="166"/>
      <c r="AR30" s="165"/>
      <c r="AS30" s="118">
        <f>Demand!$J$13</f>
        <v>0</v>
      </c>
      <c r="AT30" s="165"/>
      <c r="AU30" s="118">
        <f t="shared" si="20"/>
        <v>0</v>
      </c>
      <c r="AV30" s="118" t="e">
        <f t="shared" si="9"/>
        <v>#DIV/0!</v>
      </c>
      <c r="AW30" s="120">
        <f t="shared" si="10"/>
        <v>0</v>
      </c>
      <c r="AX30" s="169"/>
      <c r="AY30" s="165"/>
      <c r="AZ30" s="118">
        <f>Demand!$J$15</f>
        <v>0</v>
      </c>
      <c r="BA30" s="165"/>
      <c r="BB30" s="118">
        <f t="shared" si="21"/>
        <v>0</v>
      </c>
      <c r="BC30" s="118" t="e">
        <f t="shared" si="22"/>
        <v>#DIV/0!</v>
      </c>
      <c r="BD30" s="121">
        <f t="shared" si="11"/>
        <v>0</v>
      </c>
    </row>
    <row r="31" spans="1:56" x14ac:dyDescent="0.55000000000000004">
      <c r="B31" s="109"/>
      <c r="C31" s="239"/>
      <c r="D31" s="110"/>
      <c r="E31" s="157"/>
      <c r="F31" s="158"/>
      <c r="G31" s="118">
        <v>37.5</v>
      </c>
      <c r="H31" s="119" t="e">
        <f t="shared" si="12"/>
        <v>#DIV/0!</v>
      </c>
      <c r="I31" s="118" t="e">
        <f t="shared" si="13"/>
        <v>#DIV/0!</v>
      </c>
      <c r="J31" s="160"/>
      <c r="K31" s="118" t="e">
        <f t="shared" si="0"/>
        <v>#DIV/0!</v>
      </c>
      <c r="L31" s="162"/>
      <c r="M31" s="118" t="e">
        <f t="shared" si="14"/>
        <v>#DIV/0!</v>
      </c>
      <c r="N31" s="120">
        <f t="shared" si="15"/>
        <v>0</v>
      </c>
      <c r="O31" s="166"/>
      <c r="P31" s="165"/>
      <c r="Q31" s="118">
        <f>Demand!$J$5</f>
        <v>0</v>
      </c>
      <c r="R31" s="165"/>
      <c r="S31" s="118">
        <f t="shared" si="16"/>
        <v>0</v>
      </c>
      <c r="T31" s="118" t="e">
        <f t="shared" si="1"/>
        <v>#DIV/0!</v>
      </c>
      <c r="U31" s="120">
        <f t="shared" si="2"/>
        <v>0</v>
      </c>
      <c r="V31" s="166">
        <v>0</v>
      </c>
      <c r="W31" s="165">
        <v>1</v>
      </c>
      <c r="X31" s="118">
        <f>Demand!$J$7</f>
        <v>0</v>
      </c>
      <c r="Y31" s="165"/>
      <c r="Z31" s="118">
        <f t="shared" si="17"/>
        <v>0</v>
      </c>
      <c r="AA31" s="118" t="e">
        <f t="shared" si="3"/>
        <v>#DIV/0!</v>
      </c>
      <c r="AB31" s="120">
        <f t="shared" si="4"/>
        <v>0</v>
      </c>
      <c r="AC31" s="166"/>
      <c r="AD31" s="165"/>
      <c r="AE31" s="118">
        <f>Demand!$J$9</f>
        <v>0</v>
      </c>
      <c r="AF31" s="165"/>
      <c r="AG31" s="118">
        <f t="shared" si="18"/>
        <v>0</v>
      </c>
      <c r="AH31" s="118" t="e">
        <f t="shared" si="5"/>
        <v>#DIV/0!</v>
      </c>
      <c r="AI31" s="120">
        <f t="shared" si="6"/>
        <v>0</v>
      </c>
      <c r="AJ31" s="166"/>
      <c r="AK31" s="165"/>
      <c r="AL31" s="118">
        <f>Demand!$J$11</f>
        <v>0</v>
      </c>
      <c r="AM31" s="165"/>
      <c r="AN31" s="118">
        <f t="shared" si="19"/>
        <v>0</v>
      </c>
      <c r="AO31" s="118" t="e">
        <f t="shared" si="7"/>
        <v>#DIV/0!</v>
      </c>
      <c r="AP31" s="120">
        <f t="shared" si="8"/>
        <v>0</v>
      </c>
      <c r="AQ31" s="166"/>
      <c r="AR31" s="165"/>
      <c r="AS31" s="118">
        <f>Demand!$J$13</f>
        <v>0</v>
      </c>
      <c r="AT31" s="165"/>
      <c r="AU31" s="118">
        <f t="shared" si="20"/>
        <v>0</v>
      </c>
      <c r="AV31" s="118" t="e">
        <f t="shared" si="9"/>
        <v>#DIV/0!</v>
      </c>
      <c r="AW31" s="120">
        <f t="shared" si="10"/>
        <v>0</v>
      </c>
      <c r="AX31" s="169"/>
      <c r="AY31" s="165"/>
      <c r="AZ31" s="118">
        <f>Demand!$J$15</f>
        <v>0</v>
      </c>
      <c r="BA31" s="165"/>
      <c r="BB31" s="118">
        <f t="shared" si="21"/>
        <v>0</v>
      </c>
      <c r="BC31" s="118" t="e">
        <f t="shared" si="22"/>
        <v>#DIV/0!</v>
      </c>
      <c r="BD31" s="121">
        <f t="shared" si="11"/>
        <v>0</v>
      </c>
    </row>
    <row r="32" spans="1:56" x14ac:dyDescent="0.55000000000000004">
      <c r="B32" s="109"/>
      <c r="C32" s="239"/>
      <c r="D32" s="110"/>
      <c r="E32" s="157"/>
      <c r="F32" s="158"/>
      <c r="G32" s="118">
        <v>37.5</v>
      </c>
      <c r="H32" s="119" t="e">
        <f t="shared" si="12"/>
        <v>#DIV/0!</v>
      </c>
      <c r="I32" s="118" t="e">
        <f t="shared" si="13"/>
        <v>#DIV/0!</v>
      </c>
      <c r="J32" s="160"/>
      <c r="K32" s="118" t="e">
        <f t="shared" si="0"/>
        <v>#DIV/0!</v>
      </c>
      <c r="L32" s="163"/>
      <c r="M32" s="118" t="e">
        <f t="shared" si="14"/>
        <v>#DIV/0!</v>
      </c>
      <c r="N32" s="120">
        <f t="shared" si="15"/>
        <v>0</v>
      </c>
      <c r="O32" s="167"/>
      <c r="P32" s="165"/>
      <c r="Q32" s="118">
        <f>Demand!$J$5</f>
        <v>0</v>
      </c>
      <c r="R32" s="165"/>
      <c r="S32" s="118">
        <f t="shared" si="16"/>
        <v>0</v>
      </c>
      <c r="T32" s="118" t="e">
        <f t="shared" si="1"/>
        <v>#DIV/0!</v>
      </c>
      <c r="U32" s="120">
        <f t="shared" si="2"/>
        <v>0</v>
      </c>
      <c r="V32" s="167">
        <v>0</v>
      </c>
      <c r="W32" s="165">
        <v>1</v>
      </c>
      <c r="X32" s="118">
        <f>Demand!$J$7</f>
        <v>0</v>
      </c>
      <c r="Y32" s="165"/>
      <c r="Z32" s="118">
        <f t="shared" si="17"/>
        <v>0</v>
      </c>
      <c r="AA32" s="118" t="e">
        <f t="shared" si="3"/>
        <v>#DIV/0!</v>
      </c>
      <c r="AB32" s="120">
        <f t="shared" si="4"/>
        <v>0</v>
      </c>
      <c r="AC32" s="167"/>
      <c r="AD32" s="165"/>
      <c r="AE32" s="118">
        <f>Demand!$J$9</f>
        <v>0</v>
      </c>
      <c r="AF32" s="165"/>
      <c r="AG32" s="118">
        <f t="shared" si="18"/>
        <v>0</v>
      </c>
      <c r="AH32" s="118" t="e">
        <f t="shared" si="5"/>
        <v>#DIV/0!</v>
      </c>
      <c r="AI32" s="120">
        <f t="shared" si="6"/>
        <v>0</v>
      </c>
      <c r="AJ32" s="167"/>
      <c r="AK32" s="165"/>
      <c r="AL32" s="118">
        <f>Demand!$J$11</f>
        <v>0</v>
      </c>
      <c r="AM32" s="165"/>
      <c r="AN32" s="118">
        <f t="shared" si="19"/>
        <v>0</v>
      </c>
      <c r="AO32" s="118" t="e">
        <f t="shared" si="7"/>
        <v>#DIV/0!</v>
      </c>
      <c r="AP32" s="120">
        <f t="shared" si="8"/>
        <v>0</v>
      </c>
      <c r="AQ32" s="167"/>
      <c r="AR32" s="165"/>
      <c r="AS32" s="118">
        <f>Demand!$J$13</f>
        <v>0</v>
      </c>
      <c r="AT32" s="165"/>
      <c r="AU32" s="118">
        <f t="shared" si="20"/>
        <v>0</v>
      </c>
      <c r="AV32" s="118" t="e">
        <f t="shared" si="9"/>
        <v>#DIV/0!</v>
      </c>
      <c r="AW32" s="120">
        <f t="shared" si="10"/>
        <v>0</v>
      </c>
      <c r="AX32" s="170"/>
      <c r="AY32" s="165"/>
      <c r="AZ32" s="118">
        <f>Demand!$J$15</f>
        <v>0</v>
      </c>
      <c r="BA32" s="165"/>
      <c r="BB32" s="118">
        <f t="shared" si="21"/>
        <v>0</v>
      </c>
      <c r="BC32" s="118" t="e">
        <f t="shared" si="22"/>
        <v>#DIV/0!</v>
      </c>
      <c r="BD32" s="121">
        <f t="shared" si="11"/>
        <v>0</v>
      </c>
    </row>
    <row r="33" spans="1:60" x14ac:dyDescent="0.55000000000000004">
      <c r="B33" s="109"/>
      <c r="C33" s="239"/>
      <c r="D33" s="110"/>
      <c r="E33" s="157"/>
      <c r="F33" s="158"/>
      <c r="G33" s="118">
        <v>37.5</v>
      </c>
      <c r="H33" s="119" t="e">
        <f t="shared" si="12"/>
        <v>#DIV/0!</v>
      </c>
      <c r="I33" s="118" t="e">
        <f t="shared" si="13"/>
        <v>#DIV/0!</v>
      </c>
      <c r="J33" s="160"/>
      <c r="K33" s="118" t="e">
        <f t="shared" si="0"/>
        <v>#DIV/0!</v>
      </c>
      <c r="L33" s="163"/>
      <c r="M33" s="118" t="e">
        <f t="shared" si="14"/>
        <v>#DIV/0!</v>
      </c>
      <c r="N33" s="120">
        <f t="shared" si="15"/>
        <v>0</v>
      </c>
      <c r="O33" s="167"/>
      <c r="P33" s="165"/>
      <c r="Q33" s="118">
        <f>Demand!$J$5</f>
        <v>0</v>
      </c>
      <c r="R33" s="165"/>
      <c r="S33" s="118">
        <f t="shared" si="16"/>
        <v>0</v>
      </c>
      <c r="T33" s="118" t="e">
        <f t="shared" si="1"/>
        <v>#DIV/0!</v>
      </c>
      <c r="U33" s="120">
        <f t="shared" si="2"/>
        <v>0</v>
      </c>
      <c r="V33" s="167">
        <v>0</v>
      </c>
      <c r="W33" s="165">
        <v>1</v>
      </c>
      <c r="X33" s="118">
        <f>Demand!$J$7</f>
        <v>0</v>
      </c>
      <c r="Y33" s="165"/>
      <c r="Z33" s="118">
        <f t="shared" si="17"/>
        <v>0</v>
      </c>
      <c r="AA33" s="118" t="e">
        <f t="shared" si="3"/>
        <v>#DIV/0!</v>
      </c>
      <c r="AB33" s="120">
        <f t="shared" si="4"/>
        <v>0</v>
      </c>
      <c r="AC33" s="167"/>
      <c r="AD33" s="165"/>
      <c r="AE33" s="118">
        <f>Demand!$J$9</f>
        <v>0</v>
      </c>
      <c r="AF33" s="165"/>
      <c r="AG33" s="118">
        <f t="shared" si="18"/>
        <v>0</v>
      </c>
      <c r="AH33" s="118" t="e">
        <f t="shared" si="5"/>
        <v>#DIV/0!</v>
      </c>
      <c r="AI33" s="120">
        <f t="shared" si="6"/>
        <v>0</v>
      </c>
      <c r="AJ33" s="167"/>
      <c r="AK33" s="165"/>
      <c r="AL33" s="118">
        <f>Demand!$J$11</f>
        <v>0</v>
      </c>
      <c r="AM33" s="165"/>
      <c r="AN33" s="118">
        <f t="shared" si="19"/>
        <v>0</v>
      </c>
      <c r="AO33" s="118" t="e">
        <f t="shared" si="7"/>
        <v>#DIV/0!</v>
      </c>
      <c r="AP33" s="120">
        <f t="shared" si="8"/>
        <v>0</v>
      </c>
      <c r="AQ33" s="167"/>
      <c r="AR33" s="165"/>
      <c r="AS33" s="118">
        <f>Demand!$J$13</f>
        <v>0</v>
      </c>
      <c r="AT33" s="165"/>
      <c r="AU33" s="118">
        <f t="shared" si="20"/>
        <v>0</v>
      </c>
      <c r="AV33" s="118" t="e">
        <f t="shared" si="9"/>
        <v>#DIV/0!</v>
      </c>
      <c r="AW33" s="120">
        <f t="shared" si="10"/>
        <v>0</v>
      </c>
      <c r="AX33" s="170"/>
      <c r="AY33" s="165"/>
      <c r="AZ33" s="118">
        <f>Demand!$J$15</f>
        <v>0</v>
      </c>
      <c r="BA33" s="165"/>
      <c r="BB33" s="118">
        <f t="shared" si="21"/>
        <v>0</v>
      </c>
      <c r="BC33" s="118" t="e">
        <f t="shared" si="22"/>
        <v>#DIV/0!</v>
      </c>
      <c r="BD33" s="121">
        <f t="shared" si="11"/>
        <v>0</v>
      </c>
    </row>
    <row r="34" spans="1:60" x14ac:dyDescent="0.55000000000000004">
      <c r="B34" s="109"/>
      <c r="C34" s="239"/>
      <c r="D34" s="110"/>
      <c r="E34" s="159"/>
      <c r="F34" s="158"/>
      <c r="G34" s="118">
        <v>37.5</v>
      </c>
      <c r="H34" s="119" t="e">
        <f t="shared" si="12"/>
        <v>#DIV/0!</v>
      </c>
      <c r="I34" s="118" t="e">
        <f t="shared" si="13"/>
        <v>#DIV/0!</v>
      </c>
      <c r="J34" s="160"/>
      <c r="K34" s="118" t="e">
        <f t="shared" si="0"/>
        <v>#DIV/0!</v>
      </c>
      <c r="L34" s="163"/>
      <c r="M34" s="118" t="e">
        <f t="shared" si="14"/>
        <v>#DIV/0!</v>
      </c>
      <c r="N34" s="120">
        <f t="shared" si="15"/>
        <v>0</v>
      </c>
      <c r="O34" s="167"/>
      <c r="P34" s="165"/>
      <c r="Q34" s="118">
        <f>Demand!$J$5</f>
        <v>0</v>
      </c>
      <c r="R34" s="165"/>
      <c r="S34" s="118">
        <f t="shared" si="16"/>
        <v>0</v>
      </c>
      <c r="T34" s="118" t="e">
        <f t="shared" si="1"/>
        <v>#DIV/0!</v>
      </c>
      <c r="U34" s="120">
        <f t="shared" si="2"/>
        <v>0</v>
      </c>
      <c r="V34" s="167">
        <v>0</v>
      </c>
      <c r="W34" s="165">
        <v>1</v>
      </c>
      <c r="X34" s="118">
        <f>Demand!$J$7</f>
        <v>0</v>
      </c>
      <c r="Y34" s="165"/>
      <c r="Z34" s="118">
        <f t="shared" si="17"/>
        <v>0</v>
      </c>
      <c r="AA34" s="118" t="e">
        <f t="shared" si="3"/>
        <v>#DIV/0!</v>
      </c>
      <c r="AB34" s="120">
        <f t="shared" si="4"/>
        <v>0</v>
      </c>
      <c r="AC34" s="167"/>
      <c r="AD34" s="165"/>
      <c r="AE34" s="118">
        <f>Demand!$J$9</f>
        <v>0</v>
      </c>
      <c r="AF34" s="165"/>
      <c r="AG34" s="118">
        <f t="shared" si="18"/>
        <v>0</v>
      </c>
      <c r="AH34" s="118" t="e">
        <f t="shared" si="5"/>
        <v>#DIV/0!</v>
      </c>
      <c r="AI34" s="120">
        <f t="shared" si="6"/>
        <v>0</v>
      </c>
      <c r="AJ34" s="167"/>
      <c r="AK34" s="165"/>
      <c r="AL34" s="118">
        <f>Demand!$J$11</f>
        <v>0</v>
      </c>
      <c r="AM34" s="165"/>
      <c r="AN34" s="118">
        <f t="shared" si="19"/>
        <v>0</v>
      </c>
      <c r="AO34" s="118" t="e">
        <f t="shared" si="7"/>
        <v>#DIV/0!</v>
      </c>
      <c r="AP34" s="120">
        <f t="shared" si="8"/>
        <v>0</v>
      </c>
      <c r="AQ34" s="167"/>
      <c r="AR34" s="165"/>
      <c r="AS34" s="118">
        <f>Demand!$J$13</f>
        <v>0</v>
      </c>
      <c r="AT34" s="165"/>
      <c r="AU34" s="118">
        <f t="shared" si="20"/>
        <v>0</v>
      </c>
      <c r="AV34" s="118" t="e">
        <f t="shared" si="9"/>
        <v>#DIV/0!</v>
      </c>
      <c r="AW34" s="120">
        <f t="shared" si="10"/>
        <v>0</v>
      </c>
      <c r="AX34" s="170"/>
      <c r="AY34" s="165"/>
      <c r="AZ34" s="118">
        <f>Demand!$J$15</f>
        <v>0</v>
      </c>
      <c r="BA34" s="165"/>
      <c r="BB34" s="118">
        <f t="shared" si="21"/>
        <v>0</v>
      </c>
      <c r="BC34" s="118" t="e">
        <f t="shared" si="22"/>
        <v>#DIV/0!</v>
      </c>
      <c r="BD34" s="121">
        <f t="shared" si="11"/>
        <v>0</v>
      </c>
    </row>
    <row r="35" spans="1:60" x14ac:dyDescent="0.55000000000000004">
      <c r="B35" s="109"/>
      <c r="C35" s="239"/>
      <c r="D35" s="123"/>
      <c r="E35" s="124"/>
      <c r="F35" s="125">
        <f>SUM(F15:F34)</f>
        <v>0</v>
      </c>
      <c r="G35" s="126"/>
      <c r="H35" s="126"/>
      <c r="I35" s="127">
        <f>SUMIF(I15:I34,"&gt;0")</f>
        <v>0</v>
      </c>
      <c r="J35" s="126"/>
      <c r="K35" s="127">
        <f>SUMIF(K15:K34,"&gt;0")</f>
        <v>0</v>
      </c>
      <c r="L35" s="128">
        <f>SUM(L15:L34)</f>
        <v>0</v>
      </c>
      <c r="M35" s="129">
        <f>SUMIF(M15:M34,"&gt;0")</f>
        <v>0</v>
      </c>
      <c r="N35" s="130" t="e">
        <f>L35/K35</f>
        <v>#DIV/0!</v>
      </c>
      <c r="O35" s="131">
        <f>SUM(O15:O34)</f>
        <v>0</v>
      </c>
      <c r="P35" s="132"/>
      <c r="Q35" s="132"/>
      <c r="R35" s="133"/>
      <c r="S35" s="134">
        <f>SUM(S15:S34)</f>
        <v>0</v>
      </c>
      <c r="T35" s="134">
        <f>SUMIF(T15:T34,"&gt;0")</f>
        <v>0</v>
      </c>
      <c r="U35" s="130" t="e">
        <f>S35/K35</f>
        <v>#DIV/0!</v>
      </c>
      <c r="V35" s="131">
        <f>SUM(V15:V34)</f>
        <v>2</v>
      </c>
      <c r="W35" s="132"/>
      <c r="X35" s="132"/>
      <c r="Y35" s="133"/>
      <c r="Z35" s="134">
        <f>SUM(Z15:Z34)</f>
        <v>0</v>
      </c>
      <c r="AA35" s="134">
        <f>SUMIF(AA15:AA34,"&gt;0")</f>
        <v>0</v>
      </c>
      <c r="AB35" s="130" t="e">
        <f>Z35/K35</f>
        <v>#DIV/0!</v>
      </c>
      <c r="AC35" s="131">
        <f>SUM(AC15:AC34)</f>
        <v>0</v>
      </c>
      <c r="AD35" s="132"/>
      <c r="AE35" s="132"/>
      <c r="AF35" s="133"/>
      <c r="AG35" s="134">
        <f>SUM(AG15:AG34)</f>
        <v>0</v>
      </c>
      <c r="AH35" s="134">
        <f>SUMIF(AH15:AH34,"&gt;0")</f>
        <v>0</v>
      </c>
      <c r="AI35" s="130" t="e">
        <f>AG35/K35</f>
        <v>#DIV/0!</v>
      </c>
      <c r="AJ35" s="131">
        <f>SUM(AJ15:AJ34)</f>
        <v>0</v>
      </c>
      <c r="AK35" s="132"/>
      <c r="AL35" s="132"/>
      <c r="AM35" s="133"/>
      <c r="AN35" s="134">
        <f>SUM(AN15:AN34)</f>
        <v>0</v>
      </c>
      <c r="AO35" s="134">
        <f>SUMIF(AO15:AO34,"&gt;0")</f>
        <v>0</v>
      </c>
      <c r="AP35" s="130" t="e">
        <f>AN35/K35</f>
        <v>#DIV/0!</v>
      </c>
      <c r="AQ35" s="131">
        <f>SUM(AQ15:AQ34)</f>
        <v>0</v>
      </c>
      <c r="AR35" s="132"/>
      <c r="AS35" s="132"/>
      <c r="AT35" s="133"/>
      <c r="AU35" s="134">
        <f>SUM(AU15:AU34)</f>
        <v>0</v>
      </c>
      <c r="AV35" s="134">
        <f>SUMIF(AV15:AV34,"&gt;0")</f>
        <v>0</v>
      </c>
      <c r="AW35" s="130" t="e">
        <f>AU35/K35</f>
        <v>#DIV/0!</v>
      </c>
      <c r="AX35" s="135">
        <f>SUM(AX15:AX34)</f>
        <v>0</v>
      </c>
      <c r="AY35" s="136"/>
      <c r="AZ35" s="136"/>
      <c r="BA35" s="137"/>
      <c r="BB35" s="125">
        <f>SUM(BB15:BB34)</f>
        <v>0</v>
      </c>
      <c r="BC35" s="125">
        <f>SUMIF(BC15:BC34,"&gt;0")</f>
        <v>0</v>
      </c>
      <c r="BD35" s="138" t="e">
        <f>BB35/K35</f>
        <v>#DIV/0!</v>
      </c>
    </row>
    <row r="36" spans="1:60" ht="14.7" thickBot="1" x14ac:dyDescent="0.6">
      <c r="B36" s="139"/>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1"/>
    </row>
    <row r="37" spans="1:60" ht="15" thickTop="1" thickBot="1" x14ac:dyDescent="0.6"/>
    <row r="38" spans="1:60" ht="14.7" thickTop="1" x14ac:dyDescent="0.55000000000000004">
      <c r="B38" s="103"/>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5"/>
    </row>
    <row r="39" spans="1:60" s="108" customFormat="1" ht="25.5" customHeight="1" x14ac:dyDescent="0.55000000000000004">
      <c r="B39" s="106"/>
      <c r="C39" s="240" t="s">
        <v>54</v>
      </c>
      <c r="D39" s="107"/>
      <c r="E39" s="241" t="s">
        <v>10</v>
      </c>
      <c r="F39" s="242"/>
      <c r="G39" s="242"/>
      <c r="H39" s="242"/>
      <c r="I39" s="242"/>
      <c r="J39" s="242"/>
      <c r="K39" s="243"/>
      <c r="L39" s="247" t="str">
        <f>'Process Map'!D7</f>
        <v>INTERVENTION 1</v>
      </c>
      <c r="M39" s="248"/>
      <c r="N39" s="248"/>
      <c r="O39" s="248"/>
      <c r="P39" s="248"/>
      <c r="Q39" s="248"/>
      <c r="R39" s="248"/>
      <c r="S39" s="249"/>
      <c r="T39" s="247" t="str">
        <f>'Process Map'!F7</f>
        <v>INTERVENTION 2</v>
      </c>
      <c r="U39" s="248"/>
      <c r="V39" s="248"/>
      <c r="W39" s="248"/>
      <c r="X39" s="248"/>
      <c r="Y39" s="248"/>
      <c r="Z39" s="248"/>
      <c r="AA39" s="249"/>
      <c r="AB39" s="247" t="str">
        <f>'Process Map'!H7</f>
        <v>INTERVENTION 3</v>
      </c>
      <c r="AC39" s="248"/>
      <c r="AD39" s="248"/>
      <c r="AE39" s="248"/>
      <c r="AF39" s="248"/>
      <c r="AG39" s="248"/>
      <c r="AH39" s="248"/>
      <c r="AI39" s="249"/>
      <c r="AJ39" s="247" t="str">
        <f>'Process Map'!J7</f>
        <v>INTERVENTION 4</v>
      </c>
      <c r="AK39" s="248"/>
      <c r="AL39" s="248"/>
      <c r="AM39" s="248"/>
      <c r="AN39" s="248"/>
      <c r="AO39" s="248"/>
      <c r="AP39" s="248"/>
      <c r="AQ39" s="249"/>
      <c r="AR39" s="247" t="str">
        <f>'Process Map'!L7</f>
        <v>INTERVENTION 5</v>
      </c>
      <c r="AS39" s="248"/>
      <c r="AT39" s="248"/>
      <c r="AU39" s="248"/>
      <c r="AV39" s="248"/>
      <c r="AW39" s="248"/>
      <c r="AX39" s="248"/>
      <c r="AY39" s="249"/>
      <c r="AZ39" s="253" t="str">
        <f>'Process Map'!N7</f>
        <v>INTERVENTION 6</v>
      </c>
      <c r="BA39" s="253"/>
      <c r="BB39" s="253"/>
      <c r="BC39" s="253"/>
      <c r="BD39" s="253"/>
      <c r="BE39" s="253"/>
      <c r="BF39" s="253"/>
      <c r="BG39" s="254"/>
      <c r="BH39" s="142"/>
    </row>
    <row r="40" spans="1:60" ht="64.8" x14ac:dyDescent="0.55000000000000004">
      <c r="B40" s="109"/>
      <c r="C40" s="240"/>
      <c r="D40" s="110"/>
      <c r="E40" s="143" t="s">
        <v>25</v>
      </c>
      <c r="F40" s="144" t="s">
        <v>38</v>
      </c>
      <c r="G40" s="144" t="s">
        <v>39</v>
      </c>
      <c r="H40" s="144" t="s">
        <v>11</v>
      </c>
      <c r="I40" s="144" t="s">
        <v>12</v>
      </c>
      <c r="J40" s="144" t="s">
        <v>26</v>
      </c>
      <c r="K40" s="145" t="s">
        <v>21</v>
      </c>
      <c r="L40" s="114" t="s">
        <v>40</v>
      </c>
      <c r="M40" s="112" t="s">
        <v>41</v>
      </c>
      <c r="N40" s="112" t="s">
        <v>77</v>
      </c>
      <c r="O40" s="112" t="s">
        <v>44</v>
      </c>
      <c r="P40" s="112" t="s">
        <v>55</v>
      </c>
      <c r="Q40" s="112" t="s">
        <v>56</v>
      </c>
      <c r="R40" s="112" t="s">
        <v>59</v>
      </c>
      <c r="S40" s="115" t="s">
        <v>57</v>
      </c>
      <c r="T40" s="114" t="s">
        <v>40</v>
      </c>
      <c r="U40" s="112" t="s">
        <v>41</v>
      </c>
      <c r="V40" s="112" t="s">
        <v>77</v>
      </c>
      <c r="W40" s="112" t="s">
        <v>44</v>
      </c>
      <c r="X40" s="112" t="s">
        <v>55</v>
      </c>
      <c r="Y40" s="112" t="s">
        <v>56</v>
      </c>
      <c r="Z40" s="112" t="s">
        <v>59</v>
      </c>
      <c r="AA40" s="115" t="s">
        <v>57</v>
      </c>
      <c r="AB40" s="114" t="s">
        <v>40</v>
      </c>
      <c r="AC40" s="112" t="s">
        <v>41</v>
      </c>
      <c r="AD40" s="112" t="s">
        <v>77</v>
      </c>
      <c r="AE40" s="112" t="s">
        <v>44</v>
      </c>
      <c r="AF40" s="112" t="s">
        <v>55</v>
      </c>
      <c r="AG40" s="112" t="s">
        <v>56</v>
      </c>
      <c r="AH40" s="112" t="s">
        <v>24</v>
      </c>
      <c r="AI40" s="115" t="s">
        <v>57</v>
      </c>
      <c r="AJ40" s="114" t="s">
        <v>40</v>
      </c>
      <c r="AK40" s="112" t="s">
        <v>41</v>
      </c>
      <c r="AL40" s="112" t="s">
        <v>77</v>
      </c>
      <c r="AM40" s="112" t="s">
        <v>44</v>
      </c>
      <c r="AN40" s="112" t="s">
        <v>55</v>
      </c>
      <c r="AO40" s="112" t="s">
        <v>56</v>
      </c>
      <c r="AP40" s="112" t="s">
        <v>24</v>
      </c>
      <c r="AQ40" s="115" t="s">
        <v>57</v>
      </c>
      <c r="AR40" s="114" t="s">
        <v>40</v>
      </c>
      <c r="AS40" s="112" t="s">
        <v>41</v>
      </c>
      <c r="AT40" s="112" t="s">
        <v>77</v>
      </c>
      <c r="AU40" s="112" t="s">
        <v>44</v>
      </c>
      <c r="AV40" s="112" t="s">
        <v>55</v>
      </c>
      <c r="AW40" s="112" t="s">
        <v>56</v>
      </c>
      <c r="AX40" s="112" t="s">
        <v>24</v>
      </c>
      <c r="AY40" s="115" t="s">
        <v>57</v>
      </c>
      <c r="AZ40" s="116" t="s">
        <v>40</v>
      </c>
      <c r="BA40" s="112" t="s">
        <v>41</v>
      </c>
      <c r="BB40" s="112" t="s">
        <v>77</v>
      </c>
      <c r="BC40" s="112" t="s">
        <v>44</v>
      </c>
      <c r="BD40" s="112" t="s">
        <v>55</v>
      </c>
      <c r="BE40" s="112" t="s">
        <v>56</v>
      </c>
      <c r="BF40" s="112" t="s">
        <v>24</v>
      </c>
      <c r="BG40" s="146" t="s">
        <v>57</v>
      </c>
      <c r="BH40" s="147"/>
    </row>
    <row r="41" spans="1:60" x14ac:dyDescent="0.55000000000000004">
      <c r="B41" s="109"/>
      <c r="C41" s="240"/>
      <c r="D41" s="110"/>
      <c r="E41" s="171"/>
      <c r="F41" s="158"/>
      <c r="G41" s="118">
        <v>37.5</v>
      </c>
      <c r="H41" s="119" t="e">
        <f>$E$9</f>
        <v>#DIV/0!</v>
      </c>
      <c r="I41" s="118" t="e">
        <f>SUM(G41*F41)*H41</f>
        <v>#DIV/0!</v>
      </c>
      <c r="J41" s="160"/>
      <c r="K41" s="148" t="e">
        <f>I41*J41</f>
        <v>#DIV/0!</v>
      </c>
      <c r="L41" s="164"/>
      <c r="M41" s="165"/>
      <c r="N41" s="118">
        <f>L41*(M41*Demand!$I$6)</f>
        <v>0</v>
      </c>
      <c r="O41" s="118">
        <f>Demand!$J$6</f>
        <v>0</v>
      </c>
      <c r="P41" s="165"/>
      <c r="Q41" s="118">
        <f t="shared" ref="Q41:Q60" si="23">L41*((M41*O41)*(P41/60))</f>
        <v>0</v>
      </c>
      <c r="R41" s="118" t="e">
        <f>K41-Q41</f>
        <v>#DIV/0!</v>
      </c>
      <c r="S41" s="120">
        <f t="shared" ref="S41:S60" si="24">IFERROR(Q41/K41,0)</f>
        <v>0</v>
      </c>
      <c r="T41" s="164"/>
      <c r="U41" s="165"/>
      <c r="V41" s="118">
        <f>T41*(U41*Demand!$I$6)</f>
        <v>0</v>
      </c>
      <c r="W41" s="118">
        <f>Demand!$J$8</f>
        <v>0</v>
      </c>
      <c r="X41" s="165"/>
      <c r="Y41" s="118">
        <f t="shared" ref="Y41:Y60" si="25">T41*((U41*W41)*(X41/60))</f>
        <v>0</v>
      </c>
      <c r="Z41" s="118" t="e">
        <f t="shared" ref="Z41:Z60" si="26">R41-Y41</f>
        <v>#DIV/0!</v>
      </c>
      <c r="AA41" s="120">
        <f t="shared" ref="AA41:AA60" si="27">IFERROR(Y41/K41,0)</f>
        <v>0</v>
      </c>
      <c r="AB41" s="164"/>
      <c r="AC41" s="165"/>
      <c r="AD41" s="118">
        <f>AB41*(AC41*Demand!$I$6)</f>
        <v>0</v>
      </c>
      <c r="AE41" s="118">
        <f>Demand!$J$10</f>
        <v>0</v>
      </c>
      <c r="AF41" s="165"/>
      <c r="AG41" s="118">
        <f t="shared" ref="AG41:AG60" si="28">AB41*((AC41*AE41)*(AF41/60))</f>
        <v>0</v>
      </c>
      <c r="AH41" s="118" t="e">
        <f t="shared" ref="AH41:AH60" si="29">Z41-AG41</f>
        <v>#DIV/0!</v>
      </c>
      <c r="AI41" s="120">
        <f t="shared" ref="AI41:AI60" si="30">IFERROR(AG41/K41,0)</f>
        <v>0</v>
      </c>
      <c r="AJ41" s="164"/>
      <c r="AK41" s="165"/>
      <c r="AL41" s="118">
        <f>AJ41*(AK41*Demand!$I$6)</f>
        <v>0</v>
      </c>
      <c r="AM41" s="118">
        <f>Demand!$J$12</f>
        <v>0</v>
      </c>
      <c r="AN41" s="165"/>
      <c r="AO41" s="118">
        <f t="shared" ref="AO41:AO60" si="31">AJ41*((AK41*AM41)*(AN41/60))</f>
        <v>0</v>
      </c>
      <c r="AP41" s="118" t="e">
        <f t="shared" ref="AP41:AP60" si="32">AH41-AO41</f>
        <v>#DIV/0!</v>
      </c>
      <c r="AQ41" s="120">
        <f t="shared" ref="AQ41:AQ60" si="33">IFERROR(AO41/K41,0)</f>
        <v>0</v>
      </c>
      <c r="AR41" s="164"/>
      <c r="AS41" s="165"/>
      <c r="AT41" s="118">
        <f>AR41*(AS41*Demand!$I$6)</f>
        <v>0</v>
      </c>
      <c r="AU41" s="118">
        <f>Demand!$J$14</f>
        <v>0</v>
      </c>
      <c r="AV41" s="165"/>
      <c r="AW41" s="118">
        <f t="shared" ref="AW41:AW60" si="34">AR41*((AS41*AU41)*(AV41/60))</f>
        <v>0</v>
      </c>
      <c r="AX41" s="118" t="e">
        <f t="shared" ref="AX41:AX60" si="35">AP41-AW41</f>
        <v>#DIV/0!</v>
      </c>
      <c r="AY41" s="120">
        <f t="shared" ref="AY41:AY60" si="36">IFERROR(AW41/K41,0)</f>
        <v>0</v>
      </c>
      <c r="AZ41" s="168"/>
      <c r="BA41" s="165"/>
      <c r="BB41" s="118">
        <f>AZ41*(BA41*Demand!$I$6)</f>
        <v>0</v>
      </c>
      <c r="BC41" s="118">
        <f>Demand!$J$16</f>
        <v>0</v>
      </c>
      <c r="BD41" s="165"/>
      <c r="BE41" s="118">
        <f t="shared" ref="BE41:BE60" si="37">AZ41*((BA41*BC41)*(BD41/60))</f>
        <v>0</v>
      </c>
      <c r="BF41" s="118" t="e">
        <f t="shared" ref="BF41:BF60" si="38">AX41-BE41</f>
        <v>#DIV/0!</v>
      </c>
      <c r="BG41" s="149">
        <f t="shared" ref="BG41:BG60" si="39">IFERROR(BE41/K41,0)</f>
        <v>0</v>
      </c>
      <c r="BH41" s="147"/>
    </row>
    <row r="42" spans="1:60" x14ac:dyDescent="0.55000000000000004">
      <c r="B42" s="109"/>
      <c r="C42" s="240"/>
      <c r="D42" s="110"/>
      <c r="E42" s="171"/>
      <c r="F42" s="158"/>
      <c r="G42" s="118">
        <v>37.5</v>
      </c>
      <c r="H42" s="119" t="e">
        <f t="shared" ref="H42:H60" si="40">$E$9</f>
        <v>#DIV/0!</v>
      </c>
      <c r="I42" s="118" t="e">
        <f t="shared" ref="I42:I60" si="41">SUM(G42*F42)*H42</f>
        <v>#DIV/0!</v>
      </c>
      <c r="J42" s="160"/>
      <c r="K42" s="148" t="e">
        <f t="shared" ref="K42:K60" si="42">I42*J42</f>
        <v>#DIV/0!</v>
      </c>
      <c r="L42" s="166"/>
      <c r="M42" s="165"/>
      <c r="N42" s="118">
        <f>L42*(M42*Demand!$I$6)</f>
        <v>0</v>
      </c>
      <c r="O42" s="118">
        <f>Demand!$J$6</f>
        <v>0</v>
      </c>
      <c r="P42" s="165"/>
      <c r="Q42" s="118">
        <f t="shared" si="23"/>
        <v>0</v>
      </c>
      <c r="R42" s="118" t="e">
        <f t="shared" ref="R42:R60" si="43">K42-Q42</f>
        <v>#DIV/0!</v>
      </c>
      <c r="S42" s="120">
        <f t="shared" si="24"/>
        <v>0</v>
      </c>
      <c r="T42" s="166"/>
      <c r="U42" s="165"/>
      <c r="V42" s="118">
        <f>T42*(U42*Demand!$I$6)</f>
        <v>0</v>
      </c>
      <c r="W42" s="118">
        <f>Demand!$J$8</f>
        <v>0</v>
      </c>
      <c r="X42" s="165"/>
      <c r="Y42" s="118">
        <f t="shared" si="25"/>
        <v>0</v>
      </c>
      <c r="Z42" s="118" t="e">
        <f t="shared" si="26"/>
        <v>#DIV/0!</v>
      </c>
      <c r="AA42" s="120">
        <f t="shared" si="27"/>
        <v>0</v>
      </c>
      <c r="AB42" s="166"/>
      <c r="AC42" s="165"/>
      <c r="AD42" s="118">
        <f>AB42*(AC42*Demand!$I$6)</f>
        <v>0</v>
      </c>
      <c r="AE42" s="118">
        <f>Demand!$J$10</f>
        <v>0</v>
      </c>
      <c r="AF42" s="165"/>
      <c r="AG42" s="118">
        <f t="shared" si="28"/>
        <v>0</v>
      </c>
      <c r="AH42" s="118" t="e">
        <f t="shared" si="29"/>
        <v>#DIV/0!</v>
      </c>
      <c r="AI42" s="120">
        <f t="shared" si="30"/>
        <v>0</v>
      </c>
      <c r="AJ42" s="166"/>
      <c r="AK42" s="165"/>
      <c r="AL42" s="118">
        <f>AJ42*(AK42*Demand!$I$6)</f>
        <v>0</v>
      </c>
      <c r="AM42" s="118">
        <f>Demand!$J$12</f>
        <v>0</v>
      </c>
      <c r="AN42" s="165"/>
      <c r="AO42" s="118">
        <f t="shared" si="31"/>
        <v>0</v>
      </c>
      <c r="AP42" s="118" t="e">
        <f t="shared" si="32"/>
        <v>#DIV/0!</v>
      </c>
      <c r="AQ42" s="120">
        <f t="shared" si="33"/>
        <v>0</v>
      </c>
      <c r="AR42" s="166"/>
      <c r="AS42" s="165"/>
      <c r="AT42" s="118">
        <f>AR42*(AS42*Demand!$I$6)</f>
        <v>0</v>
      </c>
      <c r="AU42" s="118">
        <f>Demand!$J$14</f>
        <v>0</v>
      </c>
      <c r="AV42" s="165"/>
      <c r="AW42" s="118">
        <f t="shared" si="34"/>
        <v>0</v>
      </c>
      <c r="AX42" s="118" t="e">
        <f t="shared" si="35"/>
        <v>#DIV/0!</v>
      </c>
      <c r="AY42" s="120">
        <f t="shared" si="36"/>
        <v>0</v>
      </c>
      <c r="AZ42" s="169"/>
      <c r="BA42" s="165"/>
      <c r="BB42" s="118">
        <f>AZ42*(BA42*Demand!$I$6)</f>
        <v>0</v>
      </c>
      <c r="BC42" s="118">
        <f>Demand!$J$16</f>
        <v>0</v>
      </c>
      <c r="BD42" s="165"/>
      <c r="BE42" s="118">
        <f t="shared" si="37"/>
        <v>0</v>
      </c>
      <c r="BF42" s="118" t="e">
        <f t="shared" si="38"/>
        <v>#DIV/0!</v>
      </c>
      <c r="BG42" s="149">
        <f t="shared" si="39"/>
        <v>0</v>
      </c>
      <c r="BH42" s="147"/>
    </row>
    <row r="43" spans="1:60" x14ac:dyDescent="0.55000000000000004">
      <c r="B43" s="109"/>
      <c r="C43" s="240"/>
      <c r="D43" s="110"/>
      <c r="E43" s="171"/>
      <c r="F43" s="158"/>
      <c r="G43" s="118">
        <v>37.5</v>
      </c>
      <c r="H43" s="119" t="e">
        <f t="shared" si="40"/>
        <v>#DIV/0!</v>
      </c>
      <c r="I43" s="118" t="e">
        <f t="shared" si="41"/>
        <v>#DIV/0!</v>
      </c>
      <c r="J43" s="160"/>
      <c r="K43" s="148" t="e">
        <f t="shared" si="42"/>
        <v>#DIV/0!</v>
      </c>
      <c r="L43" s="166"/>
      <c r="M43" s="165"/>
      <c r="N43" s="118">
        <f>L43*(M43*Demand!$I$6)</f>
        <v>0</v>
      </c>
      <c r="O43" s="118">
        <f>Demand!$J$6</f>
        <v>0</v>
      </c>
      <c r="P43" s="165"/>
      <c r="Q43" s="118">
        <f t="shared" si="23"/>
        <v>0</v>
      </c>
      <c r="R43" s="118" t="e">
        <f t="shared" si="43"/>
        <v>#DIV/0!</v>
      </c>
      <c r="S43" s="120">
        <f t="shared" si="24"/>
        <v>0</v>
      </c>
      <c r="T43" s="166"/>
      <c r="U43" s="165"/>
      <c r="V43" s="118">
        <f>T43*(U43*Demand!$I$6)</f>
        <v>0</v>
      </c>
      <c r="W43" s="118">
        <f>Demand!$J$8</f>
        <v>0</v>
      </c>
      <c r="X43" s="165"/>
      <c r="Y43" s="118">
        <f t="shared" si="25"/>
        <v>0</v>
      </c>
      <c r="Z43" s="118" t="e">
        <f t="shared" si="26"/>
        <v>#DIV/0!</v>
      </c>
      <c r="AA43" s="120">
        <f t="shared" si="27"/>
        <v>0</v>
      </c>
      <c r="AB43" s="166"/>
      <c r="AC43" s="165"/>
      <c r="AD43" s="118">
        <f>AB43*(AC43*Demand!$I$6)</f>
        <v>0</v>
      </c>
      <c r="AE43" s="118">
        <f>Demand!$J$10</f>
        <v>0</v>
      </c>
      <c r="AF43" s="165"/>
      <c r="AG43" s="118">
        <f t="shared" si="28"/>
        <v>0</v>
      </c>
      <c r="AH43" s="118" t="e">
        <f t="shared" si="29"/>
        <v>#DIV/0!</v>
      </c>
      <c r="AI43" s="120">
        <f t="shared" si="30"/>
        <v>0</v>
      </c>
      <c r="AJ43" s="166"/>
      <c r="AK43" s="165"/>
      <c r="AL43" s="118">
        <f>AJ43*(AK43*Demand!$I$6)</f>
        <v>0</v>
      </c>
      <c r="AM43" s="118">
        <f>Demand!$J$12</f>
        <v>0</v>
      </c>
      <c r="AN43" s="165"/>
      <c r="AO43" s="118">
        <f t="shared" si="31"/>
        <v>0</v>
      </c>
      <c r="AP43" s="118" t="e">
        <f t="shared" si="32"/>
        <v>#DIV/0!</v>
      </c>
      <c r="AQ43" s="120">
        <f t="shared" si="33"/>
        <v>0</v>
      </c>
      <c r="AR43" s="166"/>
      <c r="AS43" s="165"/>
      <c r="AT43" s="118">
        <f>AR43*(AS43*Demand!$I$6)</f>
        <v>0</v>
      </c>
      <c r="AU43" s="118">
        <f>Demand!$J$14</f>
        <v>0</v>
      </c>
      <c r="AV43" s="165"/>
      <c r="AW43" s="118">
        <f t="shared" si="34"/>
        <v>0</v>
      </c>
      <c r="AX43" s="118" t="e">
        <f t="shared" si="35"/>
        <v>#DIV/0!</v>
      </c>
      <c r="AY43" s="120">
        <f t="shared" si="36"/>
        <v>0</v>
      </c>
      <c r="AZ43" s="169"/>
      <c r="BA43" s="165"/>
      <c r="BB43" s="118">
        <f>AZ43*(BA43*Demand!$I$6)</f>
        <v>0</v>
      </c>
      <c r="BC43" s="118">
        <f>Demand!$J$16</f>
        <v>0</v>
      </c>
      <c r="BD43" s="165"/>
      <c r="BE43" s="118">
        <f t="shared" si="37"/>
        <v>0</v>
      </c>
      <c r="BF43" s="118" t="e">
        <f t="shared" si="38"/>
        <v>#DIV/0!</v>
      </c>
      <c r="BG43" s="149">
        <f t="shared" si="39"/>
        <v>0</v>
      </c>
      <c r="BH43" s="147"/>
    </row>
    <row r="44" spans="1:60" x14ac:dyDescent="0.55000000000000004">
      <c r="B44" s="109"/>
      <c r="C44" s="240"/>
      <c r="D44" s="110"/>
      <c r="E44" s="171"/>
      <c r="F44" s="158"/>
      <c r="G44" s="118">
        <v>37.5</v>
      </c>
      <c r="H44" s="119" t="e">
        <f t="shared" si="40"/>
        <v>#DIV/0!</v>
      </c>
      <c r="I44" s="118" t="e">
        <f t="shared" si="41"/>
        <v>#DIV/0!</v>
      </c>
      <c r="J44" s="160"/>
      <c r="K44" s="148" t="e">
        <f t="shared" si="42"/>
        <v>#DIV/0!</v>
      </c>
      <c r="L44" s="166"/>
      <c r="M44" s="165"/>
      <c r="N44" s="118">
        <f>L44*(M44*Demand!$I$6)</f>
        <v>0</v>
      </c>
      <c r="O44" s="118">
        <f>Demand!$J$6</f>
        <v>0</v>
      </c>
      <c r="P44" s="165"/>
      <c r="Q44" s="118">
        <f t="shared" si="23"/>
        <v>0</v>
      </c>
      <c r="R44" s="118" t="e">
        <f t="shared" si="43"/>
        <v>#DIV/0!</v>
      </c>
      <c r="S44" s="120">
        <f t="shared" si="24"/>
        <v>0</v>
      </c>
      <c r="T44" s="166"/>
      <c r="U44" s="165"/>
      <c r="V44" s="118">
        <f>T44*(U44*Demand!$I$6)</f>
        <v>0</v>
      </c>
      <c r="W44" s="118">
        <f>Demand!$J$8</f>
        <v>0</v>
      </c>
      <c r="X44" s="165"/>
      <c r="Y44" s="118">
        <f t="shared" si="25"/>
        <v>0</v>
      </c>
      <c r="Z44" s="118" t="e">
        <f t="shared" si="26"/>
        <v>#DIV/0!</v>
      </c>
      <c r="AA44" s="120">
        <f t="shared" si="27"/>
        <v>0</v>
      </c>
      <c r="AB44" s="166"/>
      <c r="AC44" s="165"/>
      <c r="AD44" s="118">
        <f>AB44*(AC44*Demand!$I$6)</f>
        <v>0</v>
      </c>
      <c r="AE44" s="118">
        <f>Demand!$J$10</f>
        <v>0</v>
      </c>
      <c r="AF44" s="165"/>
      <c r="AG44" s="118">
        <f t="shared" si="28"/>
        <v>0</v>
      </c>
      <c r="AH44" s="118" t="e">
        <f t="shared" si="29"/>
        <v>#DIV/0!</v>
      </c>
      <c r="AI44" s="120">
        <f t="shared" si="30"/>
        <v>0</v>
      </c>
      <c r="AJ44" s="166"/>
      <c r="AK44" s="165"/>
      <c r="AL44" s="118">
        <f>AJ44*(AK44*Demand!$I$6)</f>
        <v>0</v>
      </c>
      <c r="AM44" s="118">
        <f>Demand!$J$12</f>
        <v>0</v>
      </c>
      <c r="AN44" s="165"/>
      <c r="AO44" s="118">
        <f t="shared" si="31"/>
        <v>0</v>
      </c>
      <c r="AP44" s="118" t="e">
        <f t="shared" si="32"/>
        <v>#DIV/0!</v>
      </c>
      <c r="AQ44" s="120">
        <f t="shared" si="33"/>
        <v>0</v>
      </c>
      <c r="AR44" s="166"/>
      <c r="AS44" s="165"/>
      <c r="AT44" s="118">
        <f>AR44*(AS44*Demand!$I$6)</f>
        <v>0</v>
      </c>
      <c r="AU44" s="118">
        <f>Demand!$J$14</f>
        <v>0</v>
      </c>
      <c r="AV44" s="165"/>
      <c r="AW44" s="118">
        <f t="shared" si="34"/>
        <v>0</v>
      </c>
      <c r="AX44" s="118" t="e">
        <f t="shared" si="35"/>
        <v>#DIV/0!</v>
      </c>
      <c r="AY44" s="120">
        <f t="shared" si="36"/>
        <v>0</v>
      </c>
      <c r="AZ44" s="169"/>
      <c r="BA44" s="165"/>
      <c r="BB44" s="118">
        <f>AZ44*(BA44*Demand!$I$6)</f>
        <v>0</v>
      </c>
      <c r="BC44" s="118">
        <f>Demand!$J$16</f>
        <v>0</v>
      </c>
      <c r="BD44" s="165"/>
      <c r="BE44" s="118">
        <f t="shared" si="37"/>
        <v>0</v>
      </c>
      <c r="BF44" s="118" t="e">
        <f t="shared" si="38"/>
        <v>#DIV/0!</v>
      </c>
      <c r="BG44" s="149">
        <f t="shared" si="39"/>
        <v>0</v>
      </c>
      <c r="BH44" s="147"/>
    </row>
    <row r="45" spans="1:60" x14ac:dyDescent="0.55000000000000004">
      <c r="B45" s="109"/>
      <c r="C45" s="240"/>
      <c r="D45" s="110"/>
      <c r="E45" s="171"/>
      <c r="F45" s="158"/>
      <c r="G45" s="118">
        <v>37.5</v>
      </c>
      <c r="H45" s="119" t="e">
        <f t="shared" si="40"/>
        <v>#DIV/0!</v>
      </c>
      <c r="I45" s="118" t="e">
        <f t="shared" si="41"/>
        <v>#DIV/0!</v>
      </c>
      <c r="J45" s="160"/>
      <c r="K45" s="148" t="e">
        <f t="shared" si="42"/>
        <v>#DIV/0!</v>
      </c>
      <c r="L45" s="166"/>
      <c r="M45" s="165"/>
      <c r="N45" s="118">
        <f>L45*(M45*Demand!$I$6)</f>
        <v>0</v>
      </c>
      <c r="O45" s="118">
        <f>Demand!$J$6</f>
        <v>0</v>
      </c>
      <c r="P45" s="165"/>
      <c r="Q45" s="118">
        <f t="shared" si="23"/>
        <v>0</v>
      </c>
      <c r="R45" s="118" t="e">
        <f t="shared" si="43"/>
        <v>#DIV/0!</v>
      </c>
      <c r="S45" s="120">
        <f t="shared" si="24"/>
        <v>0</v>
      </c>
      <c r="T45" s="166"/>
      <c r="U45" s="165"/>
      <c r="V45" s="118">
        <f>T45*(U45*Demand!$I$6)</f>
        <v>0</v>
      </c>
      <c r="W45" s="118">
        <f>Demand!$J$8</f>
        <v>0</v>
      </c>
      <c r="X45" s="165"/>
      <c r="Y45" s="118">
        <f t="shared" si="25"/>
        <v>0</v>
      </c>
      <c r="Z45" s="118" t="e">
        <f t="shared" si="26"/>
        <v>#DIV/0!</v>
      </c>
      <c r="AA45" s="120">
        <f t="shared" si="27"/>
        <v>0</v>
      </c>
      <c r="AB45" s="166"/>
      <c r="AC45" s="165"/>
      <c r="AD45" s="118">
        <f>AB45*(AC45*Demand!$I$6)</f>
        <v>0</v>
      </c>
      <c r="AE45" s="118">
        <f>Demand!$J$10</f>
        <v>0</v>
      </c>
      <c r="AF45" s="165"/>
      <c r="AG45" s="118">
        <f t="shared" si="28"/>
        <v>0</v>
      </c>
      <c r="AH45" s="118" t="e">
        <f t="shared" si="29"/>
        <v>#DIV/0!</v>
      </c>
      <c r="AI45" s="120">
        <f t="shared" si="30"/>
        <v>0</v>
      </c>
      <c r="AJ45" s="166"/>
      <c r="AK45" s="165"/>
      <c r="AL45" s="118">
        <f>AJ45*(AK45*Demand!$I$6)</f>
        <v>0</v>
      </c>
      <c r="AM45" s="118">
        <f>Demand!$J$12</f>
        <v>0</v>
      </c>
      <c r="AN45" s="165"/>
      <c r="AO45" s="118">
        <f t="shared" si="31"/>
        <v>0</v>
      </c>
      <c r="AP45" s="118" t="e">
        <f t="shared" si="32"/>
        <v>#DIV/0!</v>
      </c>
      <c r="AQ45" s="120">
        <f t="shared" si="33"/>
        <v>0</v>
      </c>
      <c r="AR45" s="166"/>
      <c r="AS45" s="165"/>
      <c r="AT45" s="118">
        <f>AR45*(AS45*Demand!$I$6)</f>
        <v>0</v>
      </c>
      <c r="AU45" s="118">
        <f>Demand!$J$14</f>
        <v>0</v>
      </c>
      <c r="AV45" s="165"/>
      <c r="AW45" s="118">
        <f t="shared" si="34"/>
        <v>0</v>
      </c>
      <c r="AX45" s="118" t="e">
        <f t="shared" si="35"/>
        <v>#DIV/0!</v>
      </c>
      <c r="AY45" s="120">
        <f t="shared" si="36"/>
        <v>0</v>
      </c>
      <c r="AZ45" s="169"/>
      <c r="BA45" s="165"/>
      <c r="BB45" s="118">
        <f>AZ45*(BA45*Demand!$I$6)</f>
        <v>0</v>
      </c>
      <c r="BC45" s="118">
        <f>Demand!$J$16</f>
        <v>0</v>
      </c>
      <c r="BD45" s="165"/>
      <c r="BE45" s="118">
        <f t="shared" si="37"/>
        <v>0</v>
      </c>
      <c r="BF45" s="118" t="e">
        <f t="shared" si="38"/>
        <v>#DIV/0!</v>
      </c>
      <c r="BG45" s="149">
        <f t="shared" si="39"/>
        <v>0</v>
      </c>
      <c r="BH45" s="147"/>
    </row>
    <row r="46" spans="1:60" x14ac:dyDescent="0.55000000000000004">
      <c r="B46" s="109"/>
      <c r="C46" s="240"/>
      <c r="D46" s="110"/>
      <c r="E46" s="171"/>
      <c r="F46" s="158"/>
      <c r="G46" s="118">
        <v>37.5</v>
      </c>
      <c r="H46" s="119" t="e">
        <f t="shared" si="40"/>
        <v>#DIV/0!</v>
      </c>
      <c r="I46" s="118" t="e">
        <f t="shared" si="41"/>
        <v>#DIV/0!</v>
      </c>
      <c r="J46" s="160"/>
      <c r="K46" s="148" t="e">
        <f t="shared" si="42"/>
        <v>#DIV/0!</v>
      </c>
      <c r="L46" s="166"/>
      <c r="M46" s="165"/>
      <c r="N46" s="118">
        <f>L46*(M46*Demand!$I$6)</f>
        <v>0</v>
      </c>
      <c r="O46" s="118">
        <f>Demand!$J$6</f>
        <v>0</v>
      </c>
      <c r="P46" s="165"/>
      <c r="Q46" s="118">
        <f t="shared" si="23"/>
        <v>0</v>
      </c>
      <c r="R46" s="118" t="e">
        <f t="shared" si="43"/>
        <v>#DIV/0!</v>
      </c>
      <c r="S46" s="120">
        <f t="shared" si="24"/>
        <v>0</v>
      </c>
      <c r="T46" s="166"/>
      <c r="U46" s="165"/>
      <c r="V46" s="118">
        <f>T46*(U46*Demand!$I$6)</f>
        <v>0</v>
      </c>
      <c r="W46" s="118">
        <f>Demand!$J$8</f>
        <v>0</v>
      </c>
      <c r="X46" s="165"/>
      <c r="Y46" s="118">
        <f t="shared" si="25"/>
        <v>0</v>
      </c>
      <c r="Z46" s="118" t="e">
        <f t="shared" si="26"/>
        <v>#DIV/0!</v>
      </c>
      <c r="AA46" s="120">
        <f t="shared" si="27"/>
        <v>0</v>
      </c>
      <c r="AB46" s="166"/>
      <c r="AC46" s="165"/>
      <c r="AD46" s="118">
        <f>AB46*(AC46*Demand!$I$6)</f>
        <v>0</v>
      </c>
      <c r="AE46" s="118">
        <f>Demand!$J$10</f>
        <v>0</v>
      </c>
      <c r="AF46" s="165"/>
      <c r="AG46" s="118">
        <f t="shared" si="28"/>
        <v>0</v>
      </c>
      <c r="AH46" s="118" t="e">
        <f t="shared" si="29"/>
        <v>#DIV/0!</v>
      </c>
      <c r="AI46" s="120">
        <f t="shared" si="30"/>
        <v>0</v>
      </c>
      <c r="AJ46" s="166"/>
      <c r="AK46" s="165"/>
      <c r="AL46" s="118">
        <f>AJ46*(AK46*Demand!$I$6)</f>
        <v>0</v>
      </c>
      <c r="AM46" s="118">
        <f>Demand!$J$12</f>
        <v>0</v>
      </c>
      <c r="AN46" s="165"/>
      <c r="AO46" s="118">
        <f t="shared" si="31"/>
        <v>0</v>
      </c>
      <c r="AP46" s="118" t="e">
        <f t="shared" si="32"/>
        <v>#DIV/0!</v>
      </c>
      <c r="AQ46" s="120">
        <f t="shared" si="33"/>
        <v>0</v>
      </c>
      <c r="AR46" s="166"/>
      <c r="AS46" s="165"/>
      <c r="AT46" s="118">
        <f>AR46*(AS46*Demand!$I$6)</f>
        <v>0</v>
      </c>
      <c r="AU46" s="118">
        <f>Demand!$J$14</f>
        <v>0</v>
      </c>
      <c r="AV46" s="165"/>
      <c r="AW46" s="118">
        <f t="shared" si="34"/>
        <v>0</v>
      </c>
      <c r="AX46" s="118" t="e">
        <f t="shared" si="35"/>
        <v>#DIV/0!</v>
      </c>
      <c r="AY46" s="120">
        <f t="shared" si="36"/>
        <v>0</v>
      </c>
      <c r="AZ46" s="169"/>
      <c r="BA46" s="165"/>
      <c r="BB46" s="118">
        <f>AZ46*(BA46*Demand!$I$6)</f>
        <v>0</v>
      </c>
      <c r="BC46" s="118">
        <f>Demand!$J$16</f>
        <v>0</v>
      </c>
      <c r="BD46" s="165"/>
      <c r="BE46" s="118">
        <f t="shared" si="37"/>
        <v>0</v>
      </c>
      <c r="BF46" s="118" t="e">
        <f t="shared" si="38"/>
        <v>#DIV/0!</v>
      </c>
      <c r="BG46" s="149">
        <f t="shared" si="39"/>
        <v>0</v>
      </c>
      <c r="BH46" s="147"/>
    </row>
    <row r="47" spans="1:60" x14ac:dyDescent="0.55000000000000004">
      <c r="B47" s="109"/>
      <c r="C47" s="240"/>
      <c r="D47" s="110"/>
      <c r="E47" s="171"/>
      <c r="F47" s="158"/>
      <c r="G47" s="118">
        <v>37.5</v>
      </c>
      <c r="H47" s="119" t="e">
        <f t="shared" si="40"/>
        <v>#DIV/0!</v>
      </c>
      <c r="I47" s="118" t="e">
        <f t="shared" si="41"/>
        <v>#DIV/0!</v>
      </c>
      <c r="J47" s="160"/>
      <c r="K47" s="148" t="e">
        <f t="shared" si="42"/>
        <v>#DIV/0!</v>
      </c>
      <c r="L47" s="166"/>
      <c r="M47" s="165"/>
      <c r="N47" s="118">
        <f>L47*(M47*Demand!$I$6)</f>
        <v>0</v>
      </c>
      <c r="O47" s="118">
        <f>Demand!$J$6</f>
        <v>0</v>
      </c>
      <c r="P47" s="165"/>
      <c r="Q47" s="118">
        <f t="shared" si="23"/>
        <v>0</v>
      </c>
      <c r="R47" s="118" t="e">
        <f t="shared" si="43"/>
        <v>#DIV/0!</v>
      </c>
      <c r="S47" s="120">
        <f t="shared" si="24"/>
        <v>0</v>
      </c>
      <c r="T47" s="166"/>
      <c r="U47" s="165"/>
      <c r="V47" s="118">
        <f>T47*(U47*Demand!$I$6)</f>
        <v>0</v>
      </c>
      <c r="W47" s="118">
        <f>Demand!$J$8</f>
        <v>0</v>
      </c>
      <c r="X47" s="165"/>
      <c r="Y47" s="118">
        <f t="shared" si="25"/>
        <v>0</v>
      </c>
      <c r="Z47" s="118" t="e">
        <f t="shared" si="26"/>
        <v>#DIV/0!</v>
      </c>
      <c r="AA47" s="120">
        <f t="shared" si="27"/>
        <v>0</v>
      </c>
      <c r="AB47" s="166"/>
      <c r="AC47" s="165"/>
      <c r="AD47" s="118">
        <f>AB47*(AC47*Demand!$I$6)</f>
        <v>0</v>
      </c>
      <c r="AE47" s="118">
        <f>Demand!$J$10</f>
        <v>0</v>
      </c>
      <c r="AF47" s="165"/>
      <c r="AG47" s="118">
        <f t="shared" si="28"/>
        <v>0</v>
      </c>
      <c r="AH47" s="118" t="e">
        <f t="shared" si="29"/>
        <v>#DIV/0!</v>
      </c>
      <c r="AI47" s="120">
        <f t="shared" si="30"/>
        <v>0</v>
      </c>
      <c r="AJ47" s="166"/>
      <c r="AK47" s="165"/>
      <c r="AL47" s="118">
        <f>AJ47*(AK47*Demand!$I$6)</f>
        <v>0</v>
      </c>
      <c r="AM47" s="118">
        <f>Demand!$J$12</f>
        <v>0</v>
      </c>
      <c r="AN47" s="165"/>
      <c r="AO47" s="118">
        <f t="shared" si="31"/>
        <v>0</v>
      </c>
      <c r="AP47" s="118" t="e">
        <f t="shared" si="32"/>
        <v>#DIV/0!</v>
      </c>
      <c r="AQ47" s="120">
        <f t="shared" si="33"/>
        <v>0</v>
      </c>
      <c r="AR47" s="166"/>
      <c r="AS47" s="165"/>
      <c r="AT47" s="118">
        <f>AR47*(AS47*Demand!$I$6)</f>
        <v>0</v>
      </c>
      <c r="AU47" s="118">
        <f>Demand!$J$14</f>
        <v>0</v>
      </c>
      <c r="AV47" s="165"/>
      <c r="AW47" s="118">
        <f t="shared" si="34"/>
        <v>0</v>
      </c>
      <c r="AX47" s="118" t="e">
        <f t="shared" si="35"/>
        <v>#DIV/0!</v>
      </c>
      <c r="AY47" s="120">
        <f t="shared" si="36"/>
        <v>0</v>
      </c>
      <c r="AZ47" s="169"/>
      <c r="BA47" s="165"/>
      <c r="BB47" s="118">
        <f>AZ47*(BA47*Demand!$I$6)</f>
        <v>0</v>
      </c>
      <c r="BC47" s="118">
        <f>Demand!$J$16</f>
        <v>0</v>
      </c>
      <c r="BD47" s="165"/>
      <c r="BE47" s="118">
        <f t="shared" si="37"/>
        <v>0</v>
      </c>
      <c r="BF47" s="118" t="e">
        <f t="shared" si="38"/>
        <v>#DIV/0!</v>
      </c>
      <c r="BG47" s="149">
        <f t="shared" si="39"/>
        <v>0</v>
      </c>
      <c r="BH47" s="147"/>
    </row>
    <row r="48" spans="1:60" x14ac:dyDescent="0.55000000000000004">
      <c r="A48" s="122"/>
      <c r="B48" s="109"/>
      <c r="C48" s="240"/>
      <c r="D48" s="110"/>
      <c r="E48" s="171"/>
      <c r="F48" s="158"/>
      <c r="G48" s="118">
        <v>37.5</v>
      </c>
      <c r="H48" s="119" t="e">
        <f t="shared" si="40"/>
        <v>#DIV/0!</v>
      </c>
      <c r="I48" s="118" t="e">
        <f t="shared" si="41"/>
        <v>#DIV/0!</v>
      </c>
      <c r="J48" s="160"/>
      <c r="K48" s="148" t="e">
        <f t="shared" si="42"/>
        <v>#DIV/0!</v>
      </c>
      <c r="L48" s="166"/>
      <c r="M48" s="165"/>
      <c r="N48" s="118">
        <f>L48*(M48*Demand!$I$6)</f>
        <v>0</v>
      </c>
      <c r="O48" s="118">
        <f>Demand!$J$6</f>
        <v>0</v>
      </c>
      <c r="P48" s="165"/>
      <c r="Q48" s="118">
        <f t="shared" si="23"/>
        <v>0</v>
      </c>
      <c r="R48" s="118" t="e">
        <f t="shared" si="43"/>
        <v>#DIV/0!</v>
      </c>
      <c r="S48" s="120">
        <f t="shared" si="24"/>
        <v>0</v>
      </c>
      <c r="T48" s="166"/>
      <c r="U48" s="165"/>
      <c r="V48" s="118">
        <f>T48*(U48*Demand!$I$6)</f>
        <v>0</v>
      </c>
      <c r="W48" s="118">
        <f>Demand!$J$8</f>
        <v>0</v>
      </c>
      <c r="X48" s="165"/>
      <c r="Y48" s="118">
        <f t="shared" si="25"/>
        <v>0</v>
      </c>
      <c r="Z48" s="118" t="e">
        <f t="shared" si="26"/>
        <v>#DIV/0!</v>
      </c>
      <c r="AA48" s="120">
        <f t="shared" si="27"/>
        <v>0</v>
      </c>
      <c r="AB48" s="166"/>
      <c r="AC48" s="165"/>
      <c r="AD48" s="118">
        <f>AB48*(AC48*Demand!$I$6)</f>
        <v>0</v>
      </c>
      <c r="AE48" s="118">
        <f>Demand!$J$10</f>
        <v>0</v>
      </c>
      <c r="AF48" s="165"/>
      <c r="AG48" s="118">
        <f t="shared" si="28"/>
        <v>0</v>
      </c>
      <c r="AH48" s="118" t="e">
        <f t="shared" si="29"/>
        <v>#DIV/0!</v>
      </c>
      <c r="AI48" s="120">
        <f t="shared" si="30"/>
        <v>0</v>
      </c>
      <c r="AJ48" s="166"/>
      <c r="AK48" s="165"/>
      <c r="AL48" s="118">
        <f>AJ48*(AK48*Demand!$I$6)</f>
        <v>0</v>
      </c>
      <c r="AM48" s="118">
        <f>Demand!$J$12</f>
        <v>0</v>
      </c>
      <c r="AN48" s="165"/>
      <c r="AO48" s="118">
        <f t="shared" si="31"/>
        <v>0</v>
      </c>
      <c r="AP48" s="118" t="e">
        <f t="shared" si="32"/>
        <v>#DIV/0!</v>
      </c>
      <c r="AQ48" s="120">
        <f t="shared" si="33"/>
        <v>0</v>
      </c>
      <c r="AR48" s="166"/>
      <c r="AS48" s="165"/>
      <c r="AT48" s="118">
        <f>AR48*(AS48*Demand!$I$6)</f>
        <v>0</v>
      </c>
      <c r="AU48" s="118">
        <f>Demand!$J$14</f>
        <v>0</v>
      </c>
      <c r="AV48" s="165"/>
      <c r="AW48" s="118">
        <f t="shared" si="34"/>
        <v>0</v>
      </c>
      <c r="AX48" s="118" t="e">
        <f t="shared" si="35"/>
        <v>#DIV/0!</v>
      </c>
      <c r="AY48" s="120">
        <f t="shared" si="36"/>
        <v>0</v>
      </c>
      <c r="AZ48" s="169"/>
      <c r="BA48" s="165"/>
      <c r="BB48" s="118">
        <f>AZ48*(BA48*Demand!$I$6)</f>
        <v>0</v>
      </c>
      <c r="BC48" s="118">
        <f>Demand!$J$16</f>
        <v>0</v>
      </c>
      <c r="BD48" s="165"/>
      <c r="BE48" s="118">
        <f t="shared" si="37"/>
        <v>0</v>
      </c>
      <c r="BF48" s="118" t="e">
        <f t="shared" si="38"/>
        <v>#DIV/0!</v>
      </c>
      <c r="BG48" s="149">
        <f t="shared" si="39"/>
        <v>0</v>
      </c>
      <c r="BH48" s="147"/>
    </row>
    <row r="49" spans="2:60" x14ac:dyDescent="0.55000000000000004">
      <c r="B49" s="109"/>
      <c r="C49" s="240"/>
      <c r="D49" s="110"/>
      <c r="E49" s="171"/>
      <c r="F49" s="158"/>
      <c r="G49" s="118">
        <v>37.5</v>
      </c>
      <c r="H49" s="119" t="e">
        <f t="shared" si="40"/>
        <v>#DIV/0!</v>
      </c>
      <c r="I49" s="118" t="e">
        <f t="shared" si="41"/>
        <v>#DIV/0!</v>
      </c>
      <c r="J49" s="160"/>
      <c r="K49" s="148" t="e">
        <f t="shared" si="42"/>
        <v>#DIV/0!</v>
      </c>
      <c r="L49" s="166"/>
      <c r="M49" s="165"/>
      <c r="N49" s="118">
        <f>L49*(M49*Demand!$I$6)</f>
        <v>0</v>
      </c>
      <c r="O49" s="118">
        <f>Demand!$J$6</f>
        <v>0</v>
      </c>
      <c r="P49" s="165"/>
      <c r="Q49" s="118">
        <f t="shared" si="23"/>
        <v>0</v>
      </c>
      <c r="R49" s="118" t="e">
        <f t="shared" si="43"/>
        <v>#DIV/0!</v>
      </c>
      <c r="S49" s="120">
        <f t="shared" si="24"/>
        <v>0</v>
      </c>
      <c r="T49" s="166"/>
      <c r="U49" s="165"/>
      <c r="V49" s="118">
        <f>T49*(U49*Demand!$I$6)</f>
        <v>0</v>
      </c>
      <c r="W49" s="118">
        <f>Demand!$J$8</f>
        <v>0</v>
      </c>
      <c r="X49" s="165"/>
      <c r="Y49" s="118">
        <f t="shared" si="25"/>
        <v>0</v>
      </c>
      <c r="Z49" s="118" t="e">
        <f t="shared" si="26"/>
        <v>#DIV/0!</v>
      </c>
      <c r="AA49" s="120">
        <f t="shared" si="27"/>
        <v>0</v>
      </c>
      <c r="AB49" s="166"/>
      <c r="AC49" s="165"/>
      <c r="AD49" s="118">
        <f>AB49*(AC49*Demand!$I$6)</f>
        <v>0</v>
      </c>
      <c r="AE49" s="118">
        <f>Demand!$J$10</f>
        <v>0</v>
      </c>
      <c r="AF49" s="165"/>
      <c r="AG49" s="118">
        <f t="shared" si="28"/>
        <v>0</v>
      </c>
      <c r="AH49" s="118" t="e">
        <f t="shared" si="29"/>
        <v>#DIV/0!</v>
      </c>
      <c r="AI49" s="120">
        <f t="shared" si="30"/>
        <v>0</v>
      </c>
      <c r="AJ49" s="166"/>
      <c r="AK49" s="165"/>
      <c r="AL49" s="118">
        <f>AJ49*(AK49*Demand!$I$6)</f>
        <v>0</v>
      </c>
      <c r="AM49" s="118">
        <f>Demand!$J$12</f>
        <v>0</v>
      </c>
      <c r="AN49" s="165"/>
      <c r="AO49" s="118">
        <f t="shared" si="31"/>
        <v>0</v>
      </c>
      <c r="AP49" s="118" t="e">
        <f t="shared" si="32"/>
        <v>#DIV/0!</v>
      </c>
      <c r="AQ49" s="120">
        <f t="shared" si="33"/>
        <v>0</v>
      </c>
      <c r="AR49" s="166"/>
      <c r="AS49" s="165"/>
      <c r="AT49" s="118">
        <f>AR49*(AS49*Demand!$I$6)</f>
        <v>0</v>
      </c>
      <c r="AU49" s="118">
        <f>Demand!$J$14</f>
        <v>0</v>
      </c>
      <c r="AV49" s="165"/>
      <c r="AW49" s="118">
        <f t="shared" si="34"/>
        <v>0</v>
      </c>
      <c r="AX49" s="118" t="e">
        <f t="shared" si="35"/>
        <v>#DIV/0!</v>
      </c>
      <c r="AY49" s="120">
        <f t="shared" si="36"/>
        <v>0</v>
      </c>
      <c r="AZ49" s="169"/>
      <c r="BA49" s="165"/>
      <c r="BB49" s="118">
        <f>AZ49*(BA49*Demand!$I$6)</f>
        <v>0</v>
      </c>
      <c r="BC49" s="118">
        <f>Demand!$J$16</f>
        <v>0</v>
      </c>
      <c r="BD49" s="165"/>
      <c r="BE49" s="118">
        <f t="shared" si="37"/>
        <v>0</v>
      </c>
      <c r="BF49" s="118" t="e">
        <f t="shared" si="38"/>
        <v>#DIV/0!</v>
      </c>
      <c r="BG49" s="149">
        <f t="shared" si="39"/>
        <v>0</v>
      </c>
      <c r="BH49" s="147"/>
    </row>
    <row r="50" spans="2:60" x14ac:dyDescent="0.55000000000000004">
      <c r="B50" s="109"/>
      <c r="C50" s="240"/>
      <c r="D50" s="110"/>
      <c r="E50" s="171"/>
      <c r="F50" s="158"/>
      <c r="G50" s="118">
        <v>37.5</v>
      </c>
      <c r="H50" s="119" t="e">
        <f t="shared" si="40"/>
        <v>#DIV/0!</v>
      </c>
      <c r="I50" s="118" t="e">
        <f t="shared" si="41"/>
        <v>#DIV/0!</v>
      </c>
      <c r="J50" s="160"/>
      <c r="K50" s="148" t="e">
        <f t="shared" si="42"/>
        <v>#DIV/0!</v>
      </c>
      <c r="L50" s="166"/>
      <c r="M50" s="165"/>
      <c r="N50" s="118">
        <f>L50*(M50*Demand!$I$6)</f>
        <v>0</v>
      </c>
      <c r="O50" s="118">
        <f>Demand!$J$6</f>
        <v>0</v>
      </c>
      <c r="P50" s="165"/>
      <c r="Q50" s="118">
        <f t="shared" si="23"/>
        <v>0</v>
      </c>
      <c r="R50" s="118" t="e">
        <f t="shared" si="43"/>
        <v>#DIV/0!</v>
      </c>
      <c r="S50" s="120">
        <f t="shared" si="24"/>
        <v>0</v>
      </c>
      <c r="T50" s="166"/>
      <c r="U50" s="165"/>
      <c r="V50" s="118">
        <f>T50*(U50*Demand!$I$6)</f>
        <v>0</v>
      </c>
      <c r="W50" s="118">
        <f>Demand!$J$8</f>
        <v>0</v>
      </c>
      <c r="X50" s="165"/>
      <c r="Y50" s="118">
        <f t="shared" si="25"/>
        <v>0</v>
      </c>
      <c r="Z50" s="118" t="e">
        <f t="shared" si="26"/>
        <v>#DIV/0!</v>
      </c>
      <c r="AA50" s="120">
        <f t="shared" si="27"/>
        <v>0</v>
      </c>
      <c r="AB50" s="166"/>
      <c r="AC50" s="165"/>
      <c r="AD50" s="118">
        <f>AB50*(AC50*Demand!$I$6)</f>
        <v>0</v>
      </c>
      <c r="AE50" s="118">
        <f>Demand!$J$10</f>
        <v>0</v>
      </c>
      <c r="AF50" s="165"/>
      <c r="AG50" s="118">
        <f t="shared" si="28"/>
        <v>0</v>
      </c>
      <c r="AH50" s="118" t="e">
        <f t="shared" si="29"/>
        <v>#DIV/0!</v>
      </c>
      <c r="AI50" s="120">
        <f t="shared" si="30"/>
        <v>0</v>
      </c>
      <c r="AJ50" s="166"/>
      <c r="AK50" s="165"/>
      <c r="AL50" s="118">
        <f>AJ50*(AK50*Demand!$I$6)</f>
        <v>0</v>
      </c>
      <c r="AM50" s="118">
        <f>Demand!$J$12</f>
        <v>0</v>
      </c>
      <c r="AN50" s="165"/>
      <c r="AO50" s="118">
        <f t="shared" si="31"/>
        <v>0</v>
      </c>
      <c r="AP50" s="118" t="e">
        <f t="shared" si="32"/>
        <v>#DIV/0!</v>
      </c>
      <c r="AQ50" s="120">
        <f t="shared" si="33"/>
        <v>0</v>
      </c>
      <c r="AR50" s="166"/>
      <c r="AS50" s="165"/>
      <c r="AT50" s="118">
        <f>AR50*(AS50*Demand!$I$6)</f>
        <v>0</v>
      </c>
      <c r="AU50" s="118">
        <f>Demand!$J$14</f>
        <v>0</v>
      </c>
      <c r="AV50" s="165"/>
      <c r="AW50" s="118">
        <f t="shared" si="34"/>
        <v>0</v>
      </c>
      <c r="AX50" s="118" t="e">
        <f t="shared" si="35"/>
        <v>#DIV/0!</v>
      </c>
      <c r="AY50" s="120">
        <f t="shared" si="36"/>
        <v>0</v>
      </c>
      <c r="AZ50" s="169"/>
      <c r="BA50" s="165"/>
      <c r="BB50" s="118">
        <f>AZ50*(BA50*Demand!$I$6)</f>
        <v>0</v>
      </c>
      <c r="BC50" s="118">
        <f>Demand!$J$16</f>
        <v>0</v>
      </c>
      <c r="BD50" s="165"/>
      <c r="BE50" s="118">
        <f t="shared" si="37"/>
        <v>0</v>
      </c>
      <c r="BF50" s="118" t="e">
        <f t="shared" si="38"/>
        <v>#DIV/0!</v>
      </c>
      <c r="BG50" s="149">
        <f t="shared" si="39"/>
        <v>0</v>
      </c>
      <c r="BH50" s="147"/>
    </row>
    <row r="51" spans="2:60" x14ac:dyDescent="0.55000000000000004">
      <c r="B51" s="109"/>
      <c r="C51" s="240"/>
      <c r="D51" s="110"/>
      <c r="E51" s="171"/>
      <c r="F51" s="158"/>
      <c r="G51" s="118">
        <v>37.5</v>
      </c>
      <c r="H51" s="119" t="e">
        <f t="shared" si="40"/>
        <v>#DIV/0!</v>
      </c>
      <c r="I51" s="118" t="e">
        <f t="shared" si="41"/>
        <v>#DIV/0!</v>
      </c>
      <c r="J51" s="160"/>
      <c r="K51" s="148" t="e">
        <f t="shared" si="42"/>
        <v>#DIV/0!</v>
      </c>
      <c r="L51" s="166"/>
      <c r="M51" s="165"/>
      <c r="N51" s="118">
        <f>L51*(M51*Demand!$I$6)</f>
        <v>0</v>
      </c>
      <c r="O51" s="118">
        <f>Demand!$J$6</f>
        <v>0</v>
      </c>
      <c r="P51" s="165"/>
      <c r="Q51" s="118">
        <f t="shared" si="23"/>
        <v>0</v>
      </c>
      <c r="R51" s="118" t="e">
        <f t="shared" si="43"/>
        <v>#DIV/0!</v>
      </c>
      <c r="S51" s="120">
        <f t="shared" si="24"/>
        <v>0</v>
      </c>
      <c r="T51" s="166"/>
      <c r="U51" s="165"/>
      <c r="V51" s="118">
        <f>T51*(U51*Demand!$I$6)</f>
        <v>0</v>
      </c>
      <c r="W51" s="118">
        <f>Demand!$J$8</f>
        <v>0</v>
      </c>
      <c r="X51" s="165"/>
      <c r="Y51" s="118">
        <f t="shared" si="25"/>
        <v>0</v>
      </c>
      <c r="Z51" s="118" t="e">
        <f t="shared" si="26"/>
        <v>#DIV/0!</v>
      </c>
      <c r="AA51" s="120">
        <f t="shared" si="27"/>
        <v>0</v>
      </c>
      <c r="AB51" s="166"/>
      <c r="AC51" s="165"/>
      <c r="AD51" s="118">
        <f>AB51*(AC51*Demand!$I$6)</f>
        <v>0</v>
      </c>
      <c r="AE51" s="118">
        <f>Demand!$J$10</f>
        <v>0</v>
      </c>
      <c r="AF51" s="165"/>
      <c r="AG51" s="118">
        <f t="shared" si="28"/>
        <v>0</v>
      </c>
      <c r="AH51" s="118" t="e">
        <f t="shared" si="29"/>
        <v>#DIV/0!</v>
      </c>
      <c r="AI51" s="120">
        <f t="shared" si="30"/>
        <v>0</v>
      </c>
      <c r="AJ51" s="166"/>
      <c r="AK51" s="165"/>
      <c r="AL51" s="118">
        <f>AJ51*(AK51*Demand!$I$6)</f>
        <v>0</v>
      </c>
      <c r="AM51" s="118">
        <f>Demand!$J$12</f>
        <v>0</v>
      </c>
      <c r="AN51" s="165"/>
      <c r="AO51" s="118">
        <f t="shared" si="31"/>
        <v>0</v>
      </c>
      <c r="AP51" s="118" t="e">
        <f t="shared" si="32"/>
        <v>#DIV/0!</v>
      </c>
      <c r="AQ51" s="120">
        <f t="shared" si="33"/>
        <v>0</v>
      </c>
      <c r="AR51" s="166"/>
      <c r="AS51" s="165"/>
      <c r="AT51" s="118">
        <f>AR51*(AS51*Demand!$I$6)</f>
        <v>0</v>
      </c>
      <c r="AU51" s="118">
        <f>Demand!$J$14</f>
        <v>0</v>
      </c>
      <c r="AV51" s="165"/>
      <c r="AW51" s="118">
        <f t="shared" si="34"/>
        <v>0</v>
      </c>
      <c r="AX51" s="118" t="e">
        <f t="shared" si="35"/>
        <v>#DIV/0!</v>
      </c>
      <c r="AY51" s="120">
        <f t="shared" si="36"/>
        <v>0</v>
      </c>
      <c r="AZ51" s="169"/>
      <c r="BA51" s="165"/>
      <c r="BB51" s="118">
        <f>AZ51*(BA51*Demand!$I$6)</f>
        <v>0</v>
      </c>
      <c r="BC51" s="118">
        <f>Demand!$J$16</f>
        <v>0</v>
      </c>
      <c r="BD51" s="165"/>
      <c r="BE51" s="118">
        <f t="shared" si="37"/>
        <v>0</v>
      </c>
      <c r="BF51" s="118" t="e">
        <f t="shared" si="38"/>
        <v>#DIV/0!</v>
      </c>
      <c r="BG51" s="149">
        <f t="shared" si="39"/>
        <v>0</v>
      </c>
      <c r="BH51" s="147"/>
    </row>
    <row r="52" spans="2:60" x14ac:dyDescent="0.55000000000000004">
      <c r="B52" s="109"/>
      <c r="C52" s="240"/>
      <c r="D52" s="110"/>
      <c r="E52" s="171"/>
      <c r="F52" s="158"/>
      <c r="G52" s="118">
        <v>37.5</v>
      </c>
      <c r="H52" s="119" t="e">
        <f t="shared" si="40"/>
        <v>#DIV/0!</v>
      </c>
      <c r="I52" s="118" t="e">
        <f t="shared" si="41"/>
        <v>#DIV/0!</v>
      </c>
      <c r="J52" s="160"/>
      <c r="K52" s="148" t="e">
        <f t="shared" si="42"/>
        <v>#DIV/0!</v>
      </c>
      <c r="L52" s="166"/>
      <c r="M52" s="165"/>
      <c r="N52" s="118">
        <f>L52*(M52*Demand!$I$6)</f>
        <v>0</v>
      </c>
      <c r="O52" s="118">
        <f>Demand!$J$6</f>
        <v>0</v>
      </c>
      <c r="P52" s="165"/>
      <c r="Q52" s="118">
        <f t="shared" si="23"/>
        <v>0</v>
      </c>
      <c r="R52" s="118" t="e">
        <f t="shared" si="43"/>
        <v>#DIV/0!</v>
      </c>
      <c r="S52" s="120">
        <f t="shared" si="24"/>
        <v>0</v>
      </c>
      <c r="T52" s="166"/>
      <c r="U52" s="165"/>
      <c r="V52" s="118">
        <f>T52*(U52*Demand!$I$6)</f>
        <v>0</v>
      </c>
      <c r="W52" s="118">
        <f>Demand!$J$8</f>
        <v>0</v>
      </c>
      <c r="X52" s="165"/>
      <c r="Y52" s="118">
        <f t="shared" si="25"/>
        <v>0</v>
      </c>
      <c r="Z52" s="118" t="e">
        <f t="shared" si="26"/>
        <v>#DIV/0!</v>
      </c>
      <c r="AA52" s="120">
        <f t="shared" si="27"/>
        <v>0</v>
      </c>
      <c r="AB52" s="166"/>
      <c r="AC52" s="165"/>
      <c r="AD52" s="118">
        <f>AB52*(AC52*Demand!$I$6)</f>
        <v>0</v>
      </c>
      <c r="AE52" s="118">
        <f>Demand!$J$10</f>
        <v>0</v>
      </c>
      <c r="AF52" s="165"/>
      <c r="AG52" s="118">
        <f t="shared" si="28"/>
        <v>0</v>
      </c>
      <c r="AH52" s="118" t="e">
        <f t="shared" si="29"/>
        <v>#DIV/0!</v>
      </c>
      <c r="AI52" s="120">
        <f t="shared" si="30"/>
        <v>0</v>
      </c>
      <c r="AJ52" s="166"/>
      <c r="AK52" s="165"/>
      <c r="AL52" s="118">
        <f>AJ52*(AK52*Demand!$I$6)</f>
        <v>0</v>
      </c>
      <c r="AM52" s="118">
        <f>Demand!$J$12</f>
        <v>0</v>
      </c>
      <c r="AN52" s="165"/>
      <c r="AO52" s="118">
        <f t="shared" si="31"/>
        <v>0</v>
      </c>
      <c r="AP52" s="118" t="e">
        <f t="shared" si="32"/>
        <v>#DIV/0!</v>
      </c>
      <c r="AQ52" s="120">
        <f t="shared" si="33"/>
        <v>0</v>
      </c>
      <c r="AR52" s="166"/>
      <c r="AS52" s="165"/>
      <c r="AT52" s="118">
        <f>AR52*(AS52*Demand!$I$6)</f>
        <v>0</v>
      </c>
      <c r="AU52" s="118">
        <f>Demand!$J$14</f>
        <v>0</v>
      </c>
      <c r="AV52" s="165"/>
      <c r="AW52" s="118">
        <f t="shared" si="34"/>
        <v>0</v>
      </c>
      <c r="AX52" s="118" t="e">
        <f t="shared" si="35"/>
        <v>#DIV/0!</v>
      </c>
      <c r="AY52" s="120">
        <f t="shared" si="36"/>
        <v>0</v>
      </c>
      <c r="AZ52" s="169"/>
      <c r="BA52" s="165"/>
      <c r="BB52" s="118">
        <f>AZ52*(BA52*Demand!$I$6)</f>
        <v>0</v>
      </c>
      <c r="BC52" s="118">
        <f>Demand!$J$16</f>
        <v>0</v>
      </c>
      <c r="BD52" s="165"/>
      <c r="BE52" s="118">
        <f t="shared" si="37"/>
        <v>0</v>
      </c>
      <c r="BF52" s="118" t="e">
        <f t="shared" si="38"/>
        <v>#DIV/0!</v>
      </c>
      <c r="BG52" s="149">
        <f t="shared" si="39"/>
        <v>0</v>
      </c>
      <c r="BH52" s="147"/>
    </row>
    <row r="53" spans="2:60" x14ac:dyDescent="0.55000000000000004">
      <c r="B53" s="109"/>
      <c r="C53" s="240"/>
      <c r="D53" s="110"/>
      <c r="E53" s="171"/>
      <c r="F53" s="158"/>
      <c r="G53" s="118">
        <v>37.5</v>
      </c>
      <c r="H53" s="119" t="e">
        <f t="shared" si="40"/>
        <v>#DIV/0!</v>
      </c>
      <c r="I53" s="118" t="e">
        <f t="shared" si="41"/>
        <v>#DIV/0!</v>
      </c>
      <c r="J53" s="160"/>
      <c r="K53" s="148" t="e">
        <f t="shared" si="42"/>
        <v>#DIV/0!</v>
      </c>
      <c r="L53" s="166"/>
      <c r="M53" s="165"/>
      <c r="N53" s="118">
        <f>L53*(M53*Demand!$I$6)</f>
        <v>0</v>
      </c>
      <c r="O53" s="118">
        <f>Demand!$J$6</f>
        <v>0</v>
      </c>
      <c r="P53" s="165"/>
      <c r="Q53" s="118">
        <f t="shared" si="23"/>
        <v>0</v>
      </c>
      <c r="R53" s="118" t="e">
        <f t="shared" si="43"/>
        <v>#DIV/0!</v>
      </c>
      <c r="S53" s="120">
        <f t="shared" si="24"/>
        <v>0</v>
      </c>
      <c r="T53" s="166"/>
      <c r="U53" s="165"/>
      <c r="V53" s="118">
        <f>T53*(U53*Demand!$I$6)</f>
        <v>0</v>
      </c>
      <c r="W53" s="118">
        <f>Demand!$J$8</f>
        <v>0</v>
      </c>
      <c r="X53" s="165"/>
      <c r="Y53" s="118">
        <f t="shared" si="25"/>
        <v>0</v>
      </c>
      <c r="Z53" s="118" t="e">
        <f t="shared" si="26"/>
        <v>#DIV/0!</v>
      </c>
      <c r="AA53" s="120">
        <f t="shared" si="27"/>
        <v>0</v>
      </c>
      <c r="AB53" s="166"/>
      <c r="AC53" s="165"/>
      <c r="AD53" s="118">
        <f>AB53*(AC53*Demand!$I$6)</f>
        <v>0</v>
      </c>
      <c r="AE53" s="118">
        <f>Demand!$J$10</f>
        <v>0</v>
      </c>
      <c r="AF53" s="165"/>
      <c r="AG53" s="118">
        <f t="shared" si="28"/>
        <v>0</v>
      </c>
      <c r="AH53" s="118" t="e">
        <f t="shared" si="29"/>
        <v>#DIV/0!</v>
      </c>
      <c r="AI53" s="120">
        <f t="shared" si="30"/>
        <v>0</v>
      </c>
      <c r="AJ53" s="166"/>
      <c r="AK53" s="165"/>
      <c r="AL53" s="118">
        <f>AJ53*(AK53*Demand!$I$6)</f>
        <v>0</v>
      </c>
      <c r="AM53" s="118">
        <f>Demand!$J$12</f>
        <v>0</v>
      </c>
      <c r="AN53" s="165"/>
      <c r="AO53" s="118">
        <f t="shared" si="31"/>
        <v>0</v>
      </c>
      <c r="AP53" s="118" t="e">
        <f t="shared" si="32"/>
        <v>#DIV/0!</v>
      </c>
      <c r="AQ53" s="120">
        <f t="shared" si="33"/>
        <v>0</v>
      </c>
      <c r="AR53" s="166"/>
      <c r="AS53" s="165"/>
      <c r="AT53" s="118">
        <f>AR53*(AS53*Demand!$I$6)</f>
        <v>0</v>
      </c>
      <c r="AU53" s="118">
        <f>Demand!$J$14</f>
        <v>0</v>
      </c>
      <c r="AV53" s="165"/>
      <c r="AW53" s="118">
        <f t="shared" si="34"/>
        <v>0</v>
      </c>
      <c r="AX53" s="118" t="e">
        <f t="shared" si="35"/>
        <v>#DIV/0!</v>
      </c>
      <c r="AY53" s="120">
        <f t="shared" si="36"/>
        <v>0</v>
      </c>
      <c r="AZ53" s="169"/>
      <c r="BA53" s="165"/>
      <c r="BB53" s="118">
        <f>AZ53*(BA53*Demand!$I$6)</f>
        <v>0</v>
      </c>
      <c r="BC53" s="118">
        <f>Demand!$J$16</f>
        <v>0</v>
      </c>
      <c r="BD53" s="165"/>
      <c r="BE53" s="118">
        <f t="shared" si="37"/>
        <v>0</v>
      </c>
      <c r="BF53" s="118" t="e">
        <f t="shared" si="38"/>
        <v>#DIV/0!</v>
      </c>
      <c r="BG53" s="149">
        <f t="shared" si="39"/>
        <v>0</v>
      </c>
      <c r="BH53" s="147"/>
    </row>
    <row r="54" spans="2:60" x14ac:dyDescent="0.55000000000000004">
      <c r="B54" s="109"/>
      <c r="C54" s="240"/>
      <c r="D54" s="110"/>
      <c r="E54" s="171"/>
      <c r="F54" s="158"/>
      <c r="G54" s="118">
        <v>37.5</v>
      </c>
      <c r="H54" s="119" t="e">
        <f t="shared" si="40"/>
        <v>#DIV/0!</v>
      </c>
      <c r="I54" s="118" t="e">
        <f t="shared" si="41"/>
        <v>#DIV/0!</v>
      </c>
      <c r="J54" s="160"/>
      <c r="K54" s="148" t="e">
        <f t="shared" si="42"/>
        <v>#DIV/0!</v>
      </c>
      <c r="L54" s="166"/>
      <c r="M54" s="165"/>
      <c r="N54" s="118">
        <f>L54*(M54*Demand!$I$6)</f>
        <v>0</v>
      </c>
      <c r="O54" s="118">
        <f>Demand!$J$6</f>
        <v>0</v>
      </c>
      <c r="P54" s="165"/>
      <c r="Q54" s="118">
        <f t="shared" si="23"/>
        <v>0</v>
      </c>
      <c r="R54" s="118" t="e">
        <f t="shared" si="43"/>
        <v>#DIV/0!</v>
      </c>
      <c r="S54" s="120">
        <f t="shared" si="24"/>
        <v>0</v>
      </c>
      <c r="T54" s="166"/>
      <c r="U54" s="165"/>
      <c r="V54" s="118">
        <f>T54*(U54*Demand!$I$6)</f>
        <v>0</v>
      </c>
      <c r="W54" s="118">
        <f>Demand!$J$8</f>
        <v>0</v>
      </c>
      <c r="X54" s="165"/>
      <c r="Y54" s="118">
        <f t="shared" si="25"/>
        <v>0</v>
      </c>
      <c r="Z54" s="118" t="e">
        <f t="shared" si="26"/>
        <v>#DIV/0!</v>
      </c>
      <c r="AA54" s="120">
        <f t="shared" si="27"/>
        <v>0</v>
      </c>
      <c r="AB54" s="166"/>
      <c r="AC54" s="165"/>
      <c r="AD54" s="118">
        <f>AB54*(AC54*Demand!$I$6)</f>
        <v>0</v>
      </c>
      <c r="AE54" s="118">
        <f>Demand!$J$10</f>
        <v>0</v>
      </c>
      <c r="AF54" s="165"/>
      <c r="AG54" s="118">
        <f t="shared" si="28"/>
        <v>0</v>
      </c>
      <c r="AH54" s="118" t="e">
        <f t="shared" si="29"/>
        <v>#DIV/0!</v>
      </c>
      <c r="AI54" s="120">
        <f t="shared" si="30"/>
        <v>0</v>
      </c>
      <c r="AJ54" s="166"/>
      <c r="AK54" s="165"/>
      <c r="AL54" s="118">
        <f>AJ54*(AK54*Demand!$I$6)</f>
        <v>0</v>
      </c>
      <c r="AM54" s="118">
        <f>Demand!$J$12</f>
        <v>0</v>
      </c>
      <c r="AN54" s="165"/>
      <c r="AO54" s="118">
        <f t="shared" si="31"/>
        <v>0</v>
      </c>
      <c r="AP54" s="118" t="e">
        <f t="shared" si="32"/>
        <v>#DIV/0!</v>
      </c>
      <c r="AQ54" s="120">
        <f t="shared" si="33"/>
        <v>0</v>
      </c>
      <c r="AR54" s="166"/>
      <c r="AS54" s="165"/>
      <c r="AT54" s="118">
        <f>AR54*(AS54*Demand!$I$6)</f>
        <v>0</v>
      </c>
      <c r="AU54" s="118">
        <f>Demand!$J$14</f>
        <v>0</v>
      </c>
      <c r="AV54" s="165"/>
      <c r="AW54" s="118">
        <f t="shared" si="34"/>
        <v>0</v>
      </c>
      <c r="AX54" s="118" t="e">
        <f t="shared" si="35"/>
        <v>#DIV/0!</v>
      </c>
      <c r="AY54" s="120">
        <f t="shared" si="36"/>
        <v>0</v>
      </c>
      <c r="AZ54" s="169"/>
      <c r="BA54" s="165"/>
      <c r="BB54" s="118">
        <f>AZ54*(BA54*Demand!$I$6)</f>
        <v>0</v>
      </c>
      <c r="BC54" s="118">
        <f>Demand!$J$16</f>
        <v>0</v>
      </c>
      <c r="BD54" s="165"/>
      <c r="BE54" s="118">
        <f t="shared" si="37"/>
        <v>0</v>
      </c>
      <c r="BF54" s="118" t="e">
        <f t="shared" si="38"/>
        <v>#DIV/0!</v>
      </c>
      <c r="BG54" s="149">
        <f t="shared" si="39"/>
        <v>0</v>
      </c>
      <c r="BH54" s="147"/>
    </row>
    <row r="55" spans="2:60" x14ac:dyDescent="0.55000000000000004">
      <c r="B55" s="109"/>
      <c r="C55" s="240"/>
      <c r="D55" s="110"/>
      <c r="E55" s="171"/>
      <c r="F55" s="158"/>
      <c r="G55" s="118">
        <v>37.5</v>
      </c>
      <c r="H55" s="119" t="e">
        <f t="shared" si="40"/>
        <v>#DIV/0!</v>
      </c>
      <c r="I55" s="118" t="e">
        <f t="shared" si="41"/>
        <v>#DIV/0!</v>
      </c>
      <c r="J55" s="160"/>
      <c r="K55" s="148" t="e">
        <f t="shared" si="42"/>
        <v>#DIV/0!</v>
      </c>
      <c r="L55" s="166"/>
      <c r="M55" s="165"/>
      <c r="N55" s="118">
        <f>L55*(M55*Demand!$I$6)</f>
        <v>0</v>
      </c>
      <c r="O55" s="118">
        <f>Demand!$J$6</f>
        <v>0</v>
      </c>
      <c r="P55" s="165"/>
      <c r="Q55" s="118">
        <f t="shared" si="23"/>
        <v>0</v>
      </c>
      <c r="R55" s="118" t="e">
        <f t="shared" si="43"/>
        <v>#DIV/0!</v>
      </c>
      <c r="S55" s="120">
        <f t="shared" si="24"/>
        <v>0</v>
      </c>
      <c r="T55" s="166"/>
      <c r="U55" s="165"/>
      <c r="V55" s="118">
        <f>T55*(U55*Demand!$I$6)</f>
        <v>0</v>
      </c>
      <c r="W55" s="118">
        <f>Demand!$J$8</f>
        <v>0</v>
      </c>
      <c r="X55" s="165"/>
      <c r="Y55" s="118">
        <f t="shared" si="25"/>
        <v>0</v>
      </c>
      <c r="Z55" s="118" t="e">
        <f t="shared" si="26"/>
        <v>#DIV/0!</v>
      </c>
      <c r="AA55" s="120">
        <f t="shared" si="27"/>
        <v>0</v>
      </c>
      <c r="AB55" s="166"/>
      <c r="AC55" s="165"/>
      <c r="AD55" s="118">
        <f>AB55*(AC55*Demand!$I$6)</f>
        <v>0</v>
      </c>
      <c r="AE55" s="118">
        <f>Demand!$J$10</f>
        <v>0</v>
      </c>
      <c r="AF55" s="165"/>
      <c r="AG55" s="118">
        <f t="shared" si="28"/>
        <v>0</v>
      </c>
      <c r="AH55" s="118" t="e">
        <f t="shared" si="29"/>
        <v>#DIV/0!</v>
      </c>
      <c r="AI55" s="120">
        <f t="shared" si="30"/>
        <v>0</v>
      </c>
      <c r="AJ55" s="166"/>
      <c r="AK55" s="165"/>
      <c r="AL55" s="118">
        <f>AJ55*(AK55*Demand!$I$6)</f>
        <v>0</v>
      </c>
      <c r="AM55" s="118">
        <f>Demand!$J$12</f>
        <v>0</v>
      </c>
      <c r="AN55" s="165"/>
      <c r="AO55" s="118">
        <f t="shared" si="31"/>
        <v>0</v>
      </c>
      <c r="AP55" s="118" t="e">
        <f t="shared" si="32"/>
        <v>#DIV/0!</v>
      </c>
      <c r="AQ55" s="120">
        <f t="shared" si="33"/>
        <v>0</v>
      </c>
      <c r="AR55" s="166"/>
      <c r="AS55" s="165"/>
      <c r="AT55" s="118">
        <f>AR55*(AS55*Demand!$I$6)</f>
        <v>0</v>
      </c>
      <c r="AU55" s="118">
        <f>Demand!$J$14</f>
        <v>0</v>
      </c>
      <c r="AV55" s="165"/>
      <c r="AW55" s="118">
        <f t="shared" si="34"/>
        <v>0</v>
      </c>
      <c r="AX55" s="118" t="e">
        <f t="shared" si="35"/>
        <v>#DIV/0!</v>
      </c>
      <c r="AY55" s="120">
        <f t="shared" si="36"/>
        <v>0</v>
      </c>
      <c r="AZ55" s="169"/>
      <c r="BA55" s="165"/>
      <c r="BB55" s="118">
        <f>AZ55*(BA55*Demand!$I$6)</f>
        <v>0</v>
      </c>
      <c r="BC55" s="118">
        <f>Demand!$J$16</f>
        <v>0</v>
      </c>
      <c r="BD55" s="165"/>
      <c r="BE55" s="118">
        <f t="shared" si="37"/>
        <v>0</v>
      </c>
      <c r="BF55" s="118" t="e">
        <f t="shared" si="38"/>
        <v>#DIV/0!</v>
      </c>
      <c r="BG55" s="149">
        <f t="shared" si="39"/>
        <v>0</v>
      </c>
      <c r="BH55" s="147"/>
    </row>
    <row r="56" spans="2:60" x14ac:dyDescent="0.55000000000000004">
      <c r="B56" s="109"/>
      <c r="C56" s="240"/>
      <c r="D56" s="110"/>
      <c r="E56" s="171"/>
      <c r="F56" s="158"/>
      <c r="G56" s="118">
        <v>37.5</v>
      </c>
      <c r="H56" s="119" t="e">
        <f t="shared" si="40"/>
        <v>#DIV/0!</v>
      </c>
      <c r="I56" s="118" t="e">
        <f t="shared" si="41"/>
        <v>#DIV/0!</v>
      </c>
      <c r="J56" s="160"/>
      <c r="K56" s="148" t="e">
        <f t="shared" si="42"/>
        <v>#DIV/0!</v>
      </c>
      <c r="L56" s="166"/>
      <c r="M56" s="165"/>
      <c r="N56" s="118">
        <f>L56*(M56*Demand!$I$6)</f>
        <v>0</v>
      </c>
      <c r="O56" s="118">
        <f>Demand!$J$6</f>
        <v>0</v>
      </c>
      <c r="P56" s="165"/>
      <c r="Q56" s="118">
        <f t="shared" si="23"/>
        <v>0</v>
      </c>
      <c r="R56" s="118" t="e">
        <f t="shared" si="43"/>
        <v>#DIV/0!</v>
      </c>
      <c r="S56" s="120">
        <f t="shared" si="24"/>
        <v>0</v>
      </c>
      <c r="T56" s="166"/>
      <c r="U56" s="165"/>
      <c r="V56" s="118">
        <f>T56*(U56*Demand!$I$6)</f>
        <v>0</v>
      </c>
      <c r="W56" s="118">
        <f>Demand!$J$8</f>
        <v>0</v>
      </c>
      <c r="X56" s="165"/>
      <c r="Y56" s="118">
        <f t="shared" si="25"/>
        <v>0</v>
      </c>
      <c r="Z56" s="118" t="e">
        <f t="shared" si="26"/>
        <v>#DIV/0!</v>
      </c>
      <c r="AA56" s="120">
        <f t="shared" si="27"/>
        <v>0</v>
      </c>
      <c r="AB56" s="166"/>
      <c r="AC56" s="165"/>
      <c r="AD56" s="118">
        <f>AB56*(AC56*Demand!$I$6)</f>
        <v>0</v>
      </c>
      <c r="AE56" s="118">
        <f>Demand!$J$10</f>
        <v>0</v>
      </c>
      <c r="AF56" s="165"/>
      <c r="AG56" s="118">
        <f t="shared" si="28"/>
        <v>0</v>
      </c>
      <c r="AH56" s="118" t="e">
        <f t="shared" si="29"/>
        <v>#DIV/0!</v>
      </c>
      <c r="AI56" s="120">
        <f t="shared" si="30"/>
        <v>0</v>
      </c>
      <c r="AJ56" s="166"/>
      <c r="AK56" s="165"/>
      <c r="AL56" s="118">
        <f>AJ56*(AK56*Demand!$I$6)</f>
        <v>0</v>
      </c>
      <c r="AM56" s="118">
        <f>Demand!$J$12</f>
        <v>0</v>
      </c>
      <c r="AN56" s="165"/>
      <c r="AO56" s="118">
        <f t="shared" si="31"/>
        <v>0</v>
      </c>
      <c r="AP56" s="118" t="e">
        <f t="shared" si="32"/>
        <v>#DIV/0!</v>
      </c>
      <c r="AQ56" s="120">
        <f t="shared" si="33"/>
        <v>0</v>
      </c>
      <c r="AR56" s="166"/>
      <c r="AS56" s="165"/>
      <c r="AT56" s="118">
        <f>AR56*(AS56*Demand!$I$6)</f>
        <v>0</v>
      </c>
      <c r="AU56" s="118">
        <f>Demand!$J$14</f>
        <v>0</v>
      </c>
      <c r="AV56" s="165"/>
      <c r="AW56" s="118">
        <f t="shared" si="34"/>
        <v>0</v>
      </c>
      <c r="AX56" s="118" t="e">
        <f t="shared" si="35"/>
        <v>#DIV/0!</v>
      </c>
      <c r="AY56" s="120">
        <f t="shared" si="36"/>
        <v>0</v>
      </c>
      <c r="AZ56" s="169"/>
      <c r="BA56" s="165"/>
      <c r="BB56" s="118">
        <f>AZ56*(BA56*Demand!$I$6)</f>
        <v>0</v>
      </c>
      <c r="BC56" s="118">
        <f>Demand!$J$16</f>
        <v>0</v>
      </c>
      <c r="BD56" s="165"/>
      <c r="BE56" s="118">
        <f t="shared" si="37"/>
        <v>0</v>
      </c>
      <c r="BF56" s="118" t="e">
        <f t="shared" si="38"/>
        <v>#DIV/0!</v>
      </c>
      <c r="BG56" s="149">
        <f t="shared" si="39"/>
        <v>0</v>
      </c>
      <c r="BH56" s="147"/>
    </row>
    <row r="57" spans="2:60" x14ac:dyDescent="0.55000000000000004">
      <c r="B57" s="109"/>
      <c r="C57" s="240"/>
      <c r="D57" s="110"/>
      <c r="E57" s="171"/>
      <c r="F57" s="158"/>
      <c r="G57" s="118">
        <v>37.5</v>
      </c>
      <c r="H57" s="119" t="e">
        <f t="shared" si="40"/>
        <v>#DIV/0!</v>
      </c>
      <c r="I57" s="118" t="e">
        <f t="shared" si="41"/>
        <v>#DIV/0!</v>
      </c>
      <c r="J57" s="160"/>
      <c r="K57" s="148" t="e">
        <f t="shared" si="42"/>
        <v>#DIV/0!</v>
      </c>
      <c r="L57" s="166"/>
      <c r="M57" s="165"/>
      <c r="N57" s="118">
        <f>L57*(M57*Demand!$I$6)</f>
        <v>0</v>
      </c>
      <c r="O57" s="118">
        <f>Demand!$J$6</f>
        <v>0</v>
      </c>
      <c r="P57" s="165"/>
      <c r="Q57" s="118">
        <f t="shared" si="23"/>
        <v>0</v>
      </c>
      <c r="R57" s="118" t="e">
        <f t="shared" si="43"/>
        <v>#DIV/0!</v>
      </c>
      <c r="S57" s="120">
        <f t="shared" si="24"/>
        <v>0</v>
      </c>
      <c r="T57" s="166"/>
      <c r="U57" s="165"/>
      <c r="V57" s="118">
        <f>T57*(U57*Demand!$I$6)</f>
        <v>0</v>
      </c>
      <c r="W57" s="118">
        <f>Demand!$J$8</f>
        <v>0</v>
      </c>
      <c r="X57" s="165"/>
      <c r="Y57" s="118">
        <f t="shared" si="25"/>
        <v>0</v>
      </c>
      <c r="Z57" s="118" t="e">
        <f t="shared" si="26"/>
        <v>#DIV/0!</v>
      </c>
      <c r="AA57" s="120">
        <f t="shared" si="27"/>
        <v>0</v>
      </c>
      <c r="AB57" s="166"/>
      <c r="AC57" s="165"/>
      <c r="AD57" s="118">
        <f>AB57*(AC57*Demand!$I$6)</f>
        <v>0</v>
      </c>
      <c r="AE57" s="118">
        <f>Demand!$J$10</f>
        <v>0</v>
      </c>
      <c r="AF57" s="165"/>
      <c r="AG57" s="118">
        <f t="shared" si="28"/>
        <v>0</v>
      </c>
      <c r="AH57" s="118" t="e">
        <f t="shared" si="29"/>
        <v>#DIV/0!</v>
      </c>
      <c r="AI57" s="120">
        <f t="shared" si="30"/>
        <v>0</v>
      </c>
      <c r="AJ57" s="166"/>
      <c r="AK57" s="165"/>
      <c r="AL57" s="118">
        <f>AJ57*(AK57*Demand!$I$6)</f>
        <v>0</v>
      </c>
      <c r="AM57" s="118">
        <f>Demand!$J$12</f>
        <v>0</v>
      </c>
      <c r="AN57" s="165"/>
      <c r="AO57" s="118">
        <f t="shared" si="31"/>
        <v>0</v>
      </c>
      <c r="AP57" s="118" t="e">
        <f t="shared" si="32"/>
        <v>#DIV/0!</v>
      </c>
      <c r="AQ57" s="120">
        <f t="shared" si="33"/>
        <v>0</v>
      </c>
      <c r="AR57" s="166"/>
      <c r="AS57" s="165"/>
      <c r="AT57" s="118">
        <f>AR57*(AS57*Demand!$I$6)</f>
        <v>0</v>
      </c>
      <c r="AU57" s="118">
        <f>Demand!$J$14</f>
        <v>0</v>
      </c>
      <c r="AV57" s="165"/>
      <c r="AW57" s="118">
        <f t="shared" si="34"/>
        <v>0</v>
      </c>
      <c r="AX57" s="118" t="e">
        <f t="shared" si="35"/>
        <v>#DIV/0!</v>
      </c>
      <c r="AY57" s="120">
        <f t="shared" si="36"/>
        <v>0</v>
      </c>
      <c r="AZ57" s="169"/>
      <c r="BA57" s="165"/>
      <c r="BB57" s="118">
        <f>AZ57*(BA57*Demand!$I$6)</f>
        <v>0</v>
      </c>
      <c r="BC57" s="118">
        <f>Demand!$J$16</f>
        <v>0</v>
      </c>
      <c r="BD57" s="165"/>
      <c r="BE57" s="118">
        <f t="shared" si="37"/>
        <v>0</v>
      </c>
      <c r="BF57" s="118" t="e">
        <f t="shared" si="38"/>
        <v>#DIV/0!</v>
      </c>
      <c r="BG57" s="149">
        <f t="shared" si="39"/>
        <v>0</v>
      </c>
      <c r="BH57" s="147"/>
    </row>
    <row r="58" spans="2:60" x14ac:dyDescent="0.55000000000000004">
      <c r="B58" s="109"/>
      <c r="C58" s="240"/>
      <c r="D58" s="110"/>
      <c r="E58" s="171"/>
      <c r="F58" s="158"/>
      <c r="G58" s="118">
        <v>37.5</v>
      </c>
      <c r="H58" s="119" t="e">
        <f t="shared" si="40"/>
        <v>#DIV/0!</v>
      </c>
      <c r="I58" s="118" t="e">
        <f t="shared" si="41"/>
        <v>#DIV/0!</v>
      </c>
      <c r="J58" s="160"/>
      <c r="K58" s="148" t="e">
        <f t="shared" si="42"/>
        <v>#DIV/0!</v>
      </c>
      <c r="L58" s="167"/>
      <c r="M58" s="165"/>
      <c r="N58" s="118">
        <f>L58*(M58*Demand!$I$6)</f>
        <v>0</v>
      </c>
      <c r="O58" s="118">
        <f>Demand!$J$6</f>
        <v>0</v>
      </c>
      <c r="P58" s="165"/>
      <c r="Q58" s="118">
        <f t="shared" si="23"/>
        <v>0</v>
      </c>
      <c r="R58" s="118" t="e">
        <f t="shared" si="43"/>
        <v>#DIV/0!</v>
      </c>
      <c r="S58" s="120">
        <f t="shared" si="24"/>
        <v>0</v>
      </c>
      <c r="T58" s="167"/>
      <c r="U58" s="165"/>
      <c r="V58" s="118">
        <f>T58*(U58*Demand!$I$6)</f>
        <v>0</v>
      </c>
      <c r="W58" s="118">
        <f>Demand!$J$8</f>
        <v>0</v>
      </c>
      <c r="X58" s="165"/>
      <c r="Y58" s="118">
        <f t="shared" si="25"/>
        <v>0</v>
      </c>
      <c r="Z58" s="118" t="e">
        <f t="shared" si="26"/>
        <v>#DIV/0!</v>
      </c>
      <c r="AA58" s="120">
        <f t="shared" si="27"/>
        <v>0</v>
      </c>
      <c r="AB58" s="167"/>
      <c r="AC58" s="165"/>
      <c r="AD58" s="118">
        <f>AB58*(AC58*Demand!$I$6)</f>
        <v>0</v>
      </c>
      <c r="AE58" s="118">
        <f>Demand!$J$10</f>
        <v>0</v>
      </c>
      <c r="AF58" s="165"/>
      <c r="AG58" s="118">
        <f t="shared" si="28"/>
        <v>0</v>
      </c>
      <c r="AH58" s="118" t="e">
        <f t="shared" si="29"/>
        <v>#DIV/0!</v>
      </c>
      <c r="AI58" s="120">
        <f t="shared" si="30"/>
        <v>0</v>
      </c>
      <c r="AJ58" s="167"/>
      <c r="AK58" s="165"/>
      <c r="AL58" s="118">
        <f>AJ58*(AK58*Demand!$I$6)</f>
        <v>0</v>
      </c>
      <c r="AM58" s="118">
        <f>Demand!$J$12</f>
        <v>0</v>
      </c>
      <c r="AN58" s="165"/>
      <c r="AO58" s="118">
        <f t="shared" si="31"/>
        <v>0</v>
      </c>
      <c r="AP58" s="118" t="e">
        <f t="shared" si="32"/>
        <v>#DIV/0!</v>
      </c>
      <c r="AQ58" s="120">
        <f t="shared" si="33"/>
        <v>0</v>
      </c>
      <c r="AR58" s="167"/>
      <c r="AS58" s="165"/>
      <c r="AT58" s="118">
        <f>AR58*(AS58*Demand!$I$6)</f>
        <v>0</v>
      </c>
      <c r="AU58" s="118">
        <f>Demand!$J$14</f>
        <v>0</v>
      </c>
      <c r="AV58" s="165"/>
      <c r="AW58" s="118">
        <f t="shared" si="34"/>
        <v>0</v>
      </c>
      <c r="AX58" s="118" t="e">
        <f t="shared" si="35"/>
        <v>#DIV/0!</v>
      </c>
      <c r="AY58" s="120">
        <f t="shared" si="36"/>
        <v>0</v>
      </c>
      <c r="AZ58" s="170"/>
      <c r="BA58" s="165"/>
      <c r="BB58" s="118">
        <f>AZ58*(BA58*Demand!$I$6)</f>
        <v>0</v>
      </c>
      <c r="BC58" s="118">
        <f>Demand!$J$16</f>
        <v>0</v>
      </c>
      <c r="BD58" s="165"/>
      <c r="BE58" s="118">
        <f t="shared" si="37"/>
        <v>0</v>
      </c>
      <c r="BF58" s="118" t="e">
        <f t="shared" si="38"/>
        <v>#DIV/0!</v>
      </c>
      <c r="BG58" s="149">
        <f t="shared" si="39"/>
        <v>0</v>
      </c>
      <c r="BH58" s="147"/>
    </row>
    <row r="59" spans="2:60" x14ac:dyDescent="0.55000000000000004">
      <c r="B59" s="109"/>
      <c r="C59" s="240"/>
      <c r="D59" s="110"/>
      <c r="E59" s="171"/>
      <c r="F59" s="158"/>
      <c r="G59" s="118">
        <v>37.5</v>
      </c>
      <c r="H59" s="119" t="e">
        <f t="shared" si="40"/>
        <v>#DIV/0!</v>
      </c>
      <c r="I59" s="118" t="e">
        <f t="shared" si="41"/>
        <v>#DIV/0!</v>
      </c>
      <c r="J59" s="160"/>
      <c r="K59" s="148" t="e">
        <f t="shared" si="42"/>
        <v>#DIV/0!</v>
      </c>
      <c r="L59" s="167"/>
      <c r="M59" s="165"/>
      <c r="N59" s="118">
        <f>L59*(M59*Demand!$I$6)</f>
        <v>0</v>
      </c>
      <c r="O59" s="118">
        <f>Demand!$J$6</f>
        <v>0</v>
      </c>
      <c r="P59" s="165"/>
      <c r="Q59" s="118">
        <f t="shared" si="23"/>
        <v>0</v>
      </c>
      <c r="R59" s="118" t="e">
        <f t="shared" si="43"/>
        <v>#DIV/0!</v>
      </c>
      <c r="S59" s="120">
        <f t="shared" si="24"/>
        <v>0</v>
      </c>
      <c r="T59" s="167"/>
      <c r="U59" s="165"/>
      <c r="V59" s="118">
        <f>T59*(U59*Demand!$I$6)</f>
        <v>0</v>
      </c>
      <c r="W59" s="118">
        <f>Demand!$J$8</f>
        <v>0</v>
      </c>
      <c r="X59" s="165"/>
      <c r="Y59" s="118">
        <f t="shared" si="25"/>
        <v>0</v>
      </c>
      <c r="Z59" s="118" t="e">
        <f t="shared" si="26"/>
        <v>#DIV/0!</v>
      </c>
      <c r="AA59" s="120">
        <f t="shared" si="27"/>
        <v>0</v>
      </c>
      <c r="AB59" s="167"/>
      <c r="AC59" s="165"/>
      <c r="AD59" s="118">
        <f>AB59*(AC59*Demand!$I$6)</f>
        <v>0</v>
      </c>
      <c r="AE59" s="118">
        <f>Demand!$J$10</f>
        <v>0</v>
      </c>
      <c r="AF59" s="165"/>
      <c r="AG59" s="118">
        <f t="shared" si="28"/>
        <v>0</v>
      </c>
      <c r="AH59" s="118" t="e">
        <f t="shared" si="29"/>
        <v>#DIV/0!</v>
      </c>
      <c r="AI59" s="120">
        <f t="shared" si="30"/>
        <v>0</v>
      </c>
      <c r="AJ59" s="167"/>
      <c r="AK59" s="165"/>
      <c r="AL59" s="118">
        <f>AJ59*(AK59*Demand!$I$6)</f>
        <v>0</v>
      </c>
      <c r="AM59" s="118">
        <f>Demand!$J$12</f>
        <v>0</v>
      </c>
      <c r="AN59" s="165"/>
      <c r="AO59" s="118">
        <f t="shared" si="31"/>
        <v>0</v>
      </c>
      <c r="AP59" s="118" t="e">
        <f t="shared" si="32"/>
        <v>#DIV/0!</v>
      </c>
      <c r="AQ59" s="120">
        <f t="shared" si="33"/>
        <v>0</v>
      </c>
      <c r="AR59" s="167"/>
      <c r="AS59" s="165"/>
      <c r="AT59" s="118">
        <f>AR59*(AS59*Demand!$I$6)</f>
        <v>0</v>
      </c>
      <c r="AU59" s="118">
        <f>Demand!$J$14</f>
        <v>0</v>
      </c>
      <c r="AV59" s="165"/>
      <c r="AW59" s="118">
        <f t="shared" si="34"/>
        <v>0</v>
      </c>
      <c r="AX59" s="118" t="e">
        <f t="shared" si="35"/>
        <v>#DIV/0!</v>
      </c>
      <c r="AY59" s="120">
        <f t="shared" si="36"/>
        <v>0</v>
      </c>
      <c r="AZ59" s="170"/>
      <c r="BA59" s="165"/>
      <c r="BB59" s="118">
        <f>AZ59*(BA59*Demand!$I$6)</f>
        <v>0</v>
      </c>
      <c r="BC59" s="118">
        <f>Demand!$J$16</f>
        <v>0</v>
      </c>
      <c r="BD59" s="165"/>
      <c r="BE59" s="118">
        <f t="shared" si="37"/>
        <v>0</v>
      </c>
      <c r="BF59" s="118" t="e">
        <f t="shared" si="38"/>
        <v>#DIV/0!</v>
      </c>
      <c r="BG59" s="149">
        <f t="shared" si="39"/>
        <v>0</v>
      </c>
      <c r="BH59" s="147"/>
    </row>
    <row r="60" spans="2:60" x14ac:dyDescent="0.55000000000000004">
      <c r="B60" s="109"/>
      <c r="C60" s="240"/>
      <c r="D60" s="110"/>
      <c r="E60" s="172"/>
      <c r="F60" s="158"/>
      <c r="G60" s="118">
        <v>37.5</v>
      </c>
      <c r="H60" s="119" t="e">
        <f t="shared" si="40"/>
        <v>#DIV/0!</v>
      </c>
      <c r="I60" s="118" t="e">
        <f t="shared" si="41"/>
        <v>#DIV/0!</v>
      </c>
      <c r="J60" s="160"/>
      <c r="K60" s="148" t="e">
        <f t="shared" si="42"/>
        <v>#DIV/0!</v>
      </c>
      <c r="L60" s="167"/>
      <c r="M60" s="165"/>
      <c r="N60" s="118">
        <f>L60*(M60*Demand!$I$6)</f>
        <v>0</v>
      </c>
      <c r="O60" s="118">
        <f>Demand!$J$6</f>
        <v>0</v>
      </c>
      <c r="P60" s="165"/>
      <c r="Q60" s="118">
        <f t="shared" si="23"/>
        <v>0</v>
      </c>
      <c r="R60" s="118" t="e">
        <f t="shared" si="43"/>
        <v>#DIV/0!</v>
      </c>
      <c r="S60" s="120">
        <f t="shared" si="24"/>
        <v>0</v>
      </c>
      <c r="T60" s="167"/>
      <c r="U60" s="165"/>
      <c r="V60" s="118">
        <f>T60*(U60*Demand!$I$6)</f>
        <v>0</v>
      </c>
      <c r="W60" s="118">
        <f>Demand!$J$8</f>
        <v>0</v>
      </c>
      <c r="X60" s="165"/>
      <c r="Y60" s="118">
        <f t="shared" si="25"/>
        <v>0</v>
      </c>
      <c r="Z60" s="118" t="e">
        <f t="shared" si="26"/>
        <v>#DIV/0!</v>
      </c>
      <c r="AA60" s="120">
        <f t="shared" si="27"/>
        <v>0</v>
      </c>
      <c r="AB60" s="167"/>
      <c r="AC60" s="165"/>
      <c r="AD60" s="118">
        <f>AB60*(AC60*Demand!$I$6)</f>
        <v>0</v>
      </c>
      <c r="AE60" s="118">
        <f>Demand!$J$10</f>
        <v>0</v>
      </c>
      <c r="AF60" s="165"/>
      <c r="AG60" s="118">
        <f t="shared" si="28"/>
        <v>0</v>
      </c>
      <c r="AH60" s="118" t="e">
        <f t="shared" si="29"/>
        <v>#DIV/0!</v>
      </c>
      <c r="AI60" s="120">
        <f t="shared" si="30"/>
        <v>0</v>
      </c>
      <c r="AJ60" s="167"/>
      <c r="AK60" s="165"/>
      <c r="AL60" s="118">
        <f>AJ60*(AK60*Demand!$I$6)</f>
        <v>0</v>
      </c>
      <c r="AM60" s="118">
        <f>Demand!$J$12</f>
        <v>0</v>
      </c>
      <c r="AN60" s="165"/>
      <c r="AO60" s="118">
        <f t="shared" si="31"/>
        <v>0</v>
      </c>
      <c r="AP60" s="118" t="e">
        <f t="shared" si="32"/>
        <v>#DIV/0!</v>
      </c>
      <c r="AQ60" s="120">
        <f t="shared" si="33"/>
        <v>0</v>
      </c>
      <c r="AR60" s="167"/>
      <c r="AS60" s="165"/>
      <c r="AT60" s="118">
        <f>AR60*(AS60*Demand!$I$6)</f>
        <v>0</v>
      </c>
      <c r="AU60" s="118">
        <f>Demand!$J$14</f>
        <v>0</v>
      </c>
      <c r="AV60" s="165"/>
      <c r="AW60" s="118">
        <f t="shared" si="34"/>
        <v>0</v>
      </c>
      <c r="AX60" s="118" t="e">
        <f t="shared" si="35"/>
        <v>#DIV/0!</v>
      </c>
      <c r="AY60" s="120">
        <f t="shared" si="36"/>
        <v>0</v>
      </c>
      <c r="AZ60" s="170"/>
      <c r="BA60" s="165"/>
      <c r="BB60" s="118">
        <f>AZ60*(BA60*Demand!$I$6)</f>
        <v>0</v>
      </c>
      <c r="BC60" s="118">
        <f>Demand!$J$16</f>
        <v>0</v>
      </c>
      <c r="BD60" s="165"/>
      <c r="BE60" s="118">
        <f t="shared" si="37"/>
        <v>0</v>
      </c>
      <c r="BF60" s="118" t="e">
        <f t="shared" si="38"/>
        <v>#DIV/0!</v>
      </c>
      <c r="BG60" s="149">
        <f t="shared" si="39"/>
        <v>0</v>
      </c>
      <c r="BH60" s="147"/>
    </row>
    <row r="61" spans="2:60" x14ac:dyDescent="0.55000000000000004">
      <c r="B61" s="109"/>
      <c r="C61" s="240"/>
      <c r="D61" s="123"/>
      <c r="E61" s="150"/>
      <c r="F61" s="134">
        <f>SUM(F41:F60)</f>
        <v>0</v>
      </c>
      <c r="G61" s="151"/>
      <c r="H61" s="151"/>
      <c r="I61" s="129">
        <f>SUMIF(I41:I60,"&gt;0")</f>
        <v>0</v>
      </c>
      <c r="J61" s="151"/>
      <c r="K61" s="152">
        <f>SUMIF(K41:K60,"&gt;0")</f>
        <v>0</v>
      </c>
      <c r="L61" s="131">
        <f>SUM(L41:L60)</f>
        <v>0</v>
      </c>
      <c r="M61" s="132"/>
      <c r="N61" s="132">
        <f>SUM(N41:N60)</f>
        <v>0</v>
      </c>
      <c r="O61" s="133"/>
      <c r="P61" s="134"/>
      <c r="Q61" s="134">
        <f>SUMIF(Q41:Q60,"&gt;0")</f>
        <v>0</v>
      </c>
      <c r="R61" s="134" t="e">
        <f>SUM(R41:R60)</f>
        <v>#DIV/0!</v>
      </c>
      <c r="S61" s="130" t="e">
        <f>Q61/K61</f>
        <v>#DIV/0!</v>
      </c>
      <c r="T61" s="153"/>
      <c r="U61" s="132"/>
      <c r="V61" s="132">
        <f>SUM(V41:V60)</f>
        <v>0</v>
      </c>
      <c r="W61" s="133"/>
      <c r="X61" s="134"/>
      <c r="Y61" s="134">
        <f>SUMIF(Y41:Y60,"&gt;0")</f>
        <v>0</v>
      </c>
      <c r="Z61" s="134" t="e">
        <f>SUM(Z41:Z60)</f>
        <v>#DIV/0!</v>
      </c>
      <c r="AA61" s="130" t="e">
        <f>Y61/K61</f>
        <v>#DIV/0!</v>
      </c>
      <c r="AB61" s="153"/>
      <c r="AC61" s="132"/>
      <c r="AD61" s="132">
        <f>SUM(AD41:AD60)</f>
        <v>0</v>
      </c>
      <c r="AE61" s="133"/>
      <c r="AF61" s="134"/>
      <c r="AG61" s="134">
        <f>SUMIF(AG41:AG60,"&gt;0")</f>
        <v>0</v>
      </c>
      <c r="AH61" s="134" t="e">
        <f>SUM(AH41:AH60)</f>
        <v>#DIV/0!</v>
      </c>
      <c r="AI61" s="130" t="e">
        <f>AG61/K61</f>
        <v>#DIV/0!</v>
      </c>
      <c r="AJ61" s="153"/>
      <c r="AK61" s="132"/>
      <c r="AL61" s="132">
        <f>SUM(AL41:AL60)</f>
        <v>0</v>
      </c>
      <c r="AM61" s="133"/>
      <c r="AN61" s="134"/>
      <c r="AO61" s="134">
        <f>SUMIF(AO41:AO60,"&gt;0")</f>
        <v>0</v>
      </c>
      <c r="AP61" s="134" t="e">
        <f>SUM(AP41:AP60)</f>
        <v>#DIV/0!</v>
      </c>
      <c r="AQ61" s="130" t="e">
        <f>AO61/K61</f>
        <v>#DIV/0!</v>
      </c>
      <c r="AR61" s="153"/>
      <c r="AS61" s="132"/>
      <c r="AT61" s="132">
        <f>SUM(AT41:AT60)</f>
        <v>0</v>
      </c>
      <c r="AU61" s="133"/>
      <c r="AV61" s="134"/>
      <c r="AW61" s="134">
        <f>SUMIF(AW41:AW60,"&gt;0")</f>
        <v>0</v>
      </c>
      <c r="AX61" s="134" t="e">
        <f>SUM(AX41:AX60)</f>
        <v>#DIV/0!</v>
      </c>
      <c r="AY61" s="130" t="e">
        <f>AW61/K61</f>
        <v>#DIV/0!</v>
      </c>
      <c r="AZ61" s="136"/>
      <c r="BA61" s="136"/>
      <c r="BB61" s="136">
        <f>SUM(BB41:BB60)</f>
        <v>0</v>
      </c>
      <c r="BC61" s="137"/>
      <c r="BD61" s="125"/>
      <c r="BE61" s="125">
        <f>SUMIF(BE41:BE60,"&gt;0")</f>
        <v>0</v>
      </c>
      <c r="BF61" s="125" t="e">
        <f>SUM(BF41:BF60)</f>
        <v>#DIV/0!</v>
      </c>
      <c r="BG61" s="154" t="e">
        <f>BE61/K61</f>
        <v>#DIV/0!</v>
      </c>
      <c r="BH61" s="147"/>
    </row>
    <row r="62" spans="2:60" ht="14.7" thickBot="1" x14ac:dyDescent="0.6">
      <c r="B62" s="139"/>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1"/>
    </row>
    <row r="63" spans="2:60" ht="14.7" thickTop="1" x14ac:dyDescent="0.55000000000000004"/>
  </sheetData>
  <sheetProtection algorithmName="SHA-512" hashValue="Wq2HBPkYJpHh3O9eN0Pn6GrIIKnwZSyyrajDy9AAm+Z4sPDru3lEULGkyxTFfoW95TUCBW0H3CNBkeASvr/UqQ==" saltValue="XKhWi2uI/zazFiMYZ3Ilwg==" spinCount="100000" sheet="1" scenarios="1" formatCells="0" formatColumns="0" formatRows="0" selectLockedCells="1"/>
  <mergeCells count="24">
    <mergeCell ref="T39:AA39"/>
    <mergeCell ref="L39:S39"/>
    <mergeCell ref="E39:K39"/>
    <mergeCell ref="AX13:BD13"/>
    <mergeCell ref="AZ39:BG39"/>
    <mergeCell ref="AR39:AY39"/>
    <mergeCell ref="AJ39:AQ39"/>
    <mergeCell ref="AB39:AI39"/>
    <mergeCell ref="O13:U13"/>
    <mergeCell ref="V13:AB13"/>
    <mergeCell ref="AC13:AI13"/>
    <mergeCell ref="AJ13:AP13"/>
    <mergeCell ref="AQ13:AW13"/>
    <mergeCell ref="C39:C61"/>
    <mergeCell ref="E13:K13"/>
    <mergeCell ref="L13:N13"/>
    <mergeCell ref="C7:D7"/>
    <mergeCell ref="C9:D9"/>
    <mergeCell ref="C8:D8"/>
    <mergeCell ref="C3:E3"/>
    <mergeCell ref="C4:D4"/>
    <mergeCell ref="C5:D5"/>
    <mergeCell ref="C6:D6"/>
    <mergeCell ref="C13:C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R182"/>
  <sheetViews>
    <sheetView tabSelected="1" zoomScale="70" zoomScaleNormal="70" workbookViewId="0">
      <selection activeCell="F16" sqref="F16"/>
    </sheetView>
  </sheetViews>
  <sheetFormatPr defaultColWidth="8.89453125" defaultRowHeight="14.4" x14ac:dyDescent="0.55000000000000004"/>
  <cols>
    <col min="1" max="1" width="3.5234375" style="203" customWidth="1"/>
    <col min="2" max="2" width="4.1015625" style="221" customWidth="1"/>
    <col min="3" max="3" width="15.1015625" style="221" customWidth="1"/>
    <col min="4" max="4" width="3.5234375" style="221" customWidth="1"/>
    <col min="5" max="5" width="25.68359375" style="227" customWidth="1"/>
    <col min="6" max="7" width="6.68359375" style="221" customWidth="1"/>
    <col min="8" max="8" width="2.68359375" style="221" customWidth="1"/>
    <col min="9" max="9" width="25.68359375" style="227" customWidth="1"/>
    <col min="10" max="11" width="6.68359375" style="221" customWidth="1"/>
    <col min="12" max="12" width="2.68359375" style="221" customWidth="1"/>
    <col min="13" max="13" width="25.68359375" style="227" customWidth="1"/>
    <col min="14" max="15" width="6.68359375" style="221" customWidth="1"/>
    <col min="16" max="16" width="2.68359375" style="221" customWidth="1"/>
    <col min="17" max="17" width="25.68359375" style="227" customWidth="1"/>
    <col min="18" max="19" width="6.68359375" style="221" customWidth="1"/>
    <col min="20" max="20" width="2.68359375" style="221" customWidth="1"/>
    <col min="21" max="21" width="25.68359375" style="227" customWidth="1"/>
    <col min="22" max="23" width="6.68359375" style="221" customWidth="1"/>
    <col min="24" max="24" width="2.68359375" style="221" customWidth="1"/>
    <col min="25" max="25" width="25.68359375" style="227" customWidth="1"/>
    <col min="26" max="27" width="6.68359375" style="221" customWidth="1"/>
    <col min="28" max="28" width="2.68359375" style="221" customWidth="1"/>
    <col min="29" max="29" width="3.68359375" style="228" customWidth="1"/>
    <col min="30" max="30" width="3" style="221" customWidth="1"/>
    <col min="31" max="31" width="8.89453125" style="221"/>
    <col min="32" max="32" width="3.89453125" style="221" customWidth="1"/>
    <col min="33" max="33" width="45.41796875" style="221" customWidth="1"/>
    <col min="34" max="34" width="26.3125" style="221" customWidth="1"/>
    <col min="35" max="35" width="22.68359375" style="221" customWidth="1"/>
    <col min="36" max="36" width="9.3125" style="221" customWidth="1"/>
    <col min="37" max="16384" width="8.89453125" style="221"/>
  </cols>
  <sheetData>
    <row r="1" spans="1:70" s="203" customFormat="1" ht="14.7" thickBot="1" x14ac:dyDescent="0.6">
      <c r="A1" s="200"/>
      <c r="B1" s="201"/>
      <c r="C1" s="201"/>
      <c r="D1" s="201"/>
      <c r="E1" s="202"/>
      <c r="F1" s="201"/>
      <c r="G1" s="201"/>
      <c r="H1" s="201"/>
      <c r="I1" s="202"/>
      <c r="J1" s="201"/>
      <c r="K1" s="201"/>
      <c r="L1" s="201"/>
      <c r="M1" s="202"/>
      <c r="N1" s="201"/>
      <c r="O1" s="201"/>
      <c r="P1" s="201"/>
      <c r="Q1" s="202"/>
      <c r="R1" s="201"/>
      <c r="S1" s="201"/>
      <c r="T1" s="201"/>
      <c r="U1" s="202"/>
      <c r="V1" s="201"/>
      <c r="W1" s="201"/>
      <c r="X1" s="201"/>
      <c r="Y1" s="202"/>
      <c r="Z1" s="201"/>
      <c r="AA1" s="201"/>
      <c r="AB1" s="201"/>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row>
    <row r="2" spans="1:70" s="207" customFormat="1" ht="14.7" thickTop="1" x14ac:dyDescent="0.55000000000000004">
      <c r="A2" s="204"/>
      <c r="B2" s="205"/>
      <c r="C2" s="205"/>
      <c r="D2" s="205"/>
      <c r="E2" s="206"/>
      <c r="F2" s="205"/>
      <c r="G2" s="205"/>
      <c r="H2" s="205"/>
      <c r="I2" s="206"/>
      <c r="J2" s="205"/>
      <c r="K2" s="205"/>
      <c r="L2" s="205"/>
      <c r="M2" s="206"/>
      <c r="N2" s="205"/>
      <c r="O2" s="205"/>
      <c r="P2" s="205"/>
      <c r="Q2" s="206"/>
      <c r="R2" s="205"/>
      <c r="S2" s="205"/>
      <c r="T2" s="205"/>
      <c r="U2" s="206"/>
      <c r="V2" s="205"/>
      <c r="W2" s="205"/>
      <c r="X2" s="205"/>
      <c r="Y2" s="206"/>
      <c r="Z2" s="205"/>
      <c r="AA2" s="205"/>
      <c r="AB2" s="105"/>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row>
    <row r="3" spans="1:70" s="218" customFormat="1" ht="29.25" customHeight="1" x14ac:dyDescent="0.55000000000000004">
      <c r="A3" s="208"/>
      <c r="B3" s="209"/>
      <c r="C3" s="258" t="s">
        <v>0</v>
      </c>
      <c r="D3" s="210"/>
      <c r="E3" s="211" t="str">
        <f>'Process Map'!D7</f>
        <v>INTERVENTION 1</v>
      </c>
      <c r="F3" s="212" t="s">
        <v>102</v>
      </c>
      <c r="G3" s="213" t="s">
        <v>103</v>
      </c>
      <c r="H3" s="214"/>
      <c r="I3" s="211" t="str">
        <f>'Process Map'!F7</f>
        <v>INTERVENTION 2</v>
      </c>
      <c r="J3" s="212" t="s">
        <v>102</v>
      </c>
      <c r="K3" s="213" t="s">
        <v>103</v>
      </c>
      <c r="L3" s="215"/>
      <c r="M3" s="211" t="str">
        <f>'Process Map'!H7</f>
        <v>INTERVENTION 3</v>
      </c>
      <c r="N3" s="212" t="s">
        <v>102</v>
      </c>
      <c r="O3" s="213" t="s">
        <v>103</v>
      </c>
      <c r="P3" s="215"/>
      <c r="Q3" s="211" t="str">
        <f>'Process Map'!J7</f>
        <v>INTERVENTION 4</v>
      </c>
      <c r="R3" s="212" t="s">
        <v>102</v>
      </c>
      <c r="S3" s="213" t="s">
        <v>103</v>
      </c>
      <c r="T3" s="215"/>
      <c r="U3" s="211" t="str">
        <f>'Process Map'!L7</f>
        <v>INTERVENTION 5</v>
      </c>
      <c r="V3" s="212" t="s">
        <v>102</v>
      </c>
      <c r="W3" s="213" t="s">
        <v>103</v>
      </c>
      <c r="X3" s="215"/>
      <c r="Y3" s="211" t="str">
        <f>'Process Map'!N7</f>
        <v>INTERVENTION 6</v>
      </c>
      <c r="Z3" s="212" t="s">
        <v>102</v>
      </c>
      <c r="AA3" s="213" t="s">
        <v>103</v>
      </c>
      <c r="AB3" s="216"/>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c r="BK3" s="217"/>
      <c r="BL3" s="217"/>
      <c r="BM3" s="217"/>
      <c r="BN3" s="217"/>
      <c r="BO3" s="217"/>
      <c r="BP3" s="217"/>
    </row>
    <row r="4" spans="1:70" x14ac:dyDescent="0.55000000000000004">
      <c r="A4" s="204"/>
      <c r="B4" s="205"/>
      <c r="C4" s="258"/>
      <c r="D4" s="110"/>
      <c r="E4" s="219" t="s">
        <v>82</v>
      </c>
      <c r="F4" s="193">
        <f>Demand!F21</f>
        <v>0</v>
      </c>
      <c r="G4" s="220">
        <f>Summary!L26</f>
        <v>0</v>
      </c>
      <c r="H4" s="193"/>
      <c r="I4" s="219" t="s">
        <v>82</v>
      </c>
      <c r="J4" s="193">
        <f>Demand!F22</f>
        <v>0</v>
      </c>
      <c r="K4" s="220">
        <f>Summary!L27</f>
        <v>0</v>
      </c>
      <c r="L4" s="193"/>
      <c r="M4" s="219" t="s">
        <v>82</v>
      </c>
      <c r="N4" s="193">
        <f>Demand!F23</f>
        <v>0</v>
      </c>
      <c r="O4" s="220">
        <f>Summary!L28</f>
        <v>0</v>
      </c>
      <c r="P4" s="193"/>
      <c r="Q4" s="219" t="s">
        <v>82</v>
      </c>
      <c r="R4" s="193">
        <f>Demand!F24</f>
        <v>0</v>
      </c>
      <c r="S4" s="220">
        <f>Summary!L29</f>
        <v>0</v>
      </c>
      <c r="T4" s="193"/>
      <c r="U4" s="219" t="s">
        <v>82</v>
      </c>
      <c r="V4" s="193">
        <f>Demand!F25</f>
        <v>0</v>
      </c>
      <c r="W4" s="220">
        <f>Summary!L30</f>
        <v>0</v>
      </c>
      <c r="X4" s="193"/>
      <c r="Y4" s="219" t="s">
        <v>82</v>
      </c>
      <c r="Z4" s="193">
        <f>Demand!F26</f>
        <v>0</v>
      </c>
      <c r="AA4" s="220">
        <f>Summary!L31</f>
        <v>0</v>
      </c>
      <c r="AB4" s="147"/>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70" x14ac:dyDescent="0.55000000000000004">
      <c r="A5" s="204"/>
      <c r="B5" s="205"/>
      <c r="C5" s="258"/>
      <c r="D5" s="110"/>
      <c r="E5" s="219" t="s">
        <v>83</v>
      </c>
      <c r="F5" s="196">
        <f t="shared" ref="F5:F11" si="0">F4+G4</f>
        <v>0</v>
      </c>
      <c r="G5" s="220">
        <f>G4</f>
        <v>0</v>
      </c>
      <c r="H5" s="193"/>
      <c r="I5" s="219" t="s">
        <v>83</v>
      </c>
      <c r="J5" s="196">
        <f t="shared" ref="J5:J11" si="1">J4+K4</f>
        <v>0</v>
      </c>
      <c r="K5" s="220">
        <f>K4</f>
        <v>0</v>
      </c>
      <c r="L5" s="193"/>
      <c r="M5" s="219" t="s">
        <v>83</v>
      </c>
      <c r="N5" s="196">
        <f t="shared" ref="N5:N11" si="2">N4+O4</f>
        <v>0</v>
      </c>
      <c r="O5" s="220">
        <f>O4</f>
        <v>0</v>
      </c>
      <c r="P5" s="193"/>
      <c r="Q5" s="219" t="s">
        <v>83</v>
      </c>
      <c r="R5" s="196">
        <f t="shared" ref="R5:R11" si="3">R4+S4</f>
        <v>0</v>
      </c>
      <c r="S5" s="220">
        <f>S4</f>
        <v>0</v>
      </c>
      <c r="T5" s="193"/>
      <c r="U5" s="219" t="s">
        <v>83</v>
      </c>
      <c r="V5" s="196">
        <f t="shared" ref="V5:V11" si="4">V4+W4</f>
        <v>0</v>
      </c>
      <c r="W5" s="220">
        <f>W4</f>
        <v>0</v>
      </c>
      <c r="X5" s="193"/>
      <c r="Y5" s="219" t="s">
        <v>83</v>
      </c>
      <c r="Z5" s="196">
        <f t="shared" ref="Z5:Z11" si="5">Z4+AA4</f>
        <v>0</v>
      </c>
      <c r="AA5" s="220">
        <f>AA4</f>
        <v>0</v>
      </c>
      <c r="AB5" s="147"/>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row>
    <row r="6" spans="1:70" x14ac:dyDescent="0.55000000000000004">
      <c r="A6" s="204"/>
      <c r="B6" s="205"/>
      <c r="C6" s="258"/>
      <c r="D6" s="110"/>
      <c r="E6" s="219" t="s">
        <v>84</v>
      </c>
      <c r="F6" s="196">
        <f t="shared" si="0"/>
        <v>0</v>
      </c>
      <c r="G6" s="220">
        <f t="shared" ref="G6:G23" si="6">G5</f>
        <v>0</v>
      </c>
      <c r="H6" s="193"/>
      <c r="I6" s="219" t="s">
        <v>84</v>
      </c>
      <c r="J6" s="196">
        <f t="shared" si="1"/>
        <v>0</v>
      </c>
      <c r="K6" s="220">
        <f t="shared" ref="K6:K23" si="7">K5</f>
        <v>0</v>
      </c>
      <c r="L6" s="193"/>
      <c r="M6" s="219" t="s">
        <v>84</v>
      </c>
      <c r="N6" s="196">
        <f t="shared" si="2"/>
        <v>0</v>
      </c>
      <c r="O6" s="220">
        <f t="shared" ref="O6:O23" si="8">O5</f>
        <v>0</v>
      </c>
      <c r="P6" s="193"/>
      <c r="Q6" s="219" t="s">
        <v>84</v>
      </c>
      <c r="R6" s="196">
        <f t="shared" si="3"/>
        <v>0</v>
      </c>
      <c r="S6" s="220">
        <f t="shared" ref="S6:S23" si="9">S5</f>
        <v>0</v>
      </c>
      <c r="T6" s="193"/>
      <c r="U6" s="219" t="s">
        <v>84</v>
      </c>
      <c r="V6" s="196">
        <f t="shared" si="4"/>
        <v>0</v>
      </c>
      <c r="W6" s="220">
        <f t="shared" ref="W6:W23" si="10">W5</f>
        <v>0</v>
      </c>
      <c r="X6" s="193"/>
      <c r="Y6" s="219" t="s">
        <v>84</v>
      </c>
      <c r="Z6" s="196">
        <f t="shared" si="5"/>
        <v>0</v>
      </c>
      <c r="AA6" s="220">
        <f t="shared" ref="AA6:AA23" si="11">AA5</f>
        <v>0</v>
      </c>
      <c r="AB6" s="147"/>
      <c r="AC6" s="200"/>
      <c r="AD6" s="200"/>
      <c r="AE6" s="200"/>
      <c r="AF6" s="2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0"/>
      <c r="BJ6" s="200"/>
      <c r="BK6" s="200"/>
      <c r="BL6" s="200"/>
      <c r="BM6" s="200"/>
      <c r="BN6" s="200"/>
      <c r="BO6" s="200"/>
      <c r="BP6" s="200"/>
    </row>
    <row r="7" spans="1:70" x14ac:dyDescent="0.55000000000000004">
      <c r="A7" s="204"/>
      <c r="B7" s="205"/>
      <c r="C7" s="258"/>
      <c r="D7" s="110"/>
      <c r="E7" s="219" t="s">
        <v>85</v>
      </c>
      <c r="F7" s="196">
        <f t="shared" si="0"/>
        <v>0</v>
      </c>
      <c r="G7" s="220">
        <f t="shared" si="6"/>
        <v>0</v>
      </c>
      <c r="H7" s="193"/>
      <c r="I7" s="219" t="s">
        <v>85</v>
      </c>
      <c r="J7" s="196">
        <f t="shared" si="1"/>
        <v>0</v>
      </c>
      <c r="K7" s="220">
        <f t="shared" si="7"/>
        <v>0</v>
      </c>
      <c r="L7" s="193"/>
      <c r="M7" s="219" t="s">
        <v>85</v>
      </c>
      <c r="N7" s="196">
        <f t="shared" si="2"/>
        <v>0</v>
      </c>
      <c r="O7" s="220">
        <f t="shared" si="8"/>
        <v>0</v>
      </c>
      <c r="P7" s="193"/>
      <c r="Q7" s="219" t="s">
        <v>85</v>
      </c>
      <c r="R7" s="196">
        <f t="shared" si="3"/>
        <v>0</v>
      </c>
      <c r="S7" s="220">
        <f t="shared" si="9"/>
        <v>0</v>
      </c>
      <c r="T7" s="193"/>
      <c r="U7" s="219" t="s">
        <v>85</v>
      </c>
      <c r="V7" s="196">
        <f t="shared" si="4"/>
        <v>0</v>
      </c>
      <c r="W7" s="220">
        <f t="shared" si="10"/>
        <v>0</v>
      </c>
      <c r="X7" s="193"/>
      <c r="Y7" s="219" t="s">
        <v>85</v>
      </c>
      <c r="Z7" s="196">
        <f t="shared" si="5"/>
        <v>0</v>
      </c>
      <c r="AA7" s="220">
        <f t="shared" si="11"/>
        <v>0</v>
      </c>
      <c r="AB7" s="147"/>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0"/>
      <c r="BA7" s="200"/>
      <c r="BB7" s="200"/>
      <c r="BC7" s="200"/>
      <c r="BD7" s="200"/>
      <c r="BE7" s="200"/>
      <c r="BF7" s="200"/>
      <c r="BG7" s="200"/>
      <c r="BH7" s="200"/>
      <c r="BI7" s="200"/>
      <c r="BJ7" s="200"/>
      <c r="BK7" s="200"/>
      <c r="BL7" s="200"/>
      <c r="BM7" s="200"/>
      <c r="BN7" s="200"/>
      <c r="BO7" s="200"/>
      <c r="BP7" s="200"/>
    </row>
    <row r="8" spans="1:70" x14ac:dyDescent="0.55000000000000004">
      <c r="A8" s="204"/>
      <c r="B8" s="205"/>
      <c r="C8" s="258"/>
      <c r="D8" s="110"/>
      <c r="E8" s="219" t="s">
        <v>86</v>
      </c>
      <c r="F8" s="196">
        <f t="shared" si="0"/>
        <v>0</v>
      </c>
      <c r="G8" s="220">
        <f t="shared" si="6"/>
        <v>0</v>
      </c>
      <c r="H8" s="193"/>
      <c r="I8" s="219" t="s">
        <v>86</v>
      </c>
      <c r="J8" s="196">
        <f t="shared" si="1"/>
        <v>0</v>
      </c>
      <c r="K8" s="220">
        <f t="shared" si="7"/>
        <v>0</v>
      </c>
      <c r="L8" s="193"/>
      <c r="M8" s="219" t="s">
        <v>86</v>
      </c>
      <c r="N8" s="196">
        <f t="shared" si="2"/>
        <v>0</v>
      </c>
      <c r="O8" s="220">
        <f t="shared" si="8"/>
        <v>0</v>
      </c>
      <c r="P8" s="193"/>
      <c r="Q8" s="219" t="s">
        <v>86</v>
      </c>
      <c r="R8" s="196">
        <f t="shared" si="3"/>
        <v>0</v>
      </c>
      <c r="S8" s="220">
        <f t="shared" si="9"/>
        <v>0</v>
      </c>
      <c r="T8" s="193"/>
      <c r="U8" s="219" t="s">
        <v>86</v>
      </c>
      <c r="V8" s="196">
        <f t="shared" si="4"/>
        <v>0</v>
      </c>
      <c r="W8" s="220">
        <f t="shared" si="10"/>
        <v>0</v>
      </c>
      <c r="X8" s="193"/>
      <c r="Y8" s="219" t="s">
        <v>86</v>
      </c>
      <c r="Z8" s="196">
        <f t="shared" si="5"/>
        <v>0</v>
      </c>
      <c r="AA8" s="220">
        <f t="shared" si="11"/>
        <v>0</v>
      </c>
      <c r="AB8" s="147"/>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row>
    <row r="9" spans="1:70" x14ac:dyDescent="0.55000000000000004">
      <c r="A9" s="204"/>
      <c r="B9" s="205"/>
      <c r="C9" s="258"/>
      <c r="D9" s="110"/>
      <c r="E9" s="219" t="s">
        <v>87</v>
      </c>
      <c r="F9" s="196">
        <f t="shared" si="0"/>
        <v>0</v>
      </c>
      <c r="G9" s="220">
        <f t="shared" si="6"/>
        <v>0</v>
      </c>
      <c r="H9" s="193"/>
      <c r="I9" s="219" t="s">
        <v>87</v>
      </c>
      <c r="J9" s="196">
        <f t="shared" si="1"/>
        <v>0</v>
      </c>
      <c r="K9" s="220">
        <f t="shared" si="7"/>
        <v>0</v>
      </c>
      <c r="L9" s="193"/>
      <c r="M9" s="219" t="s">
        <v>87</v>
      </c>
      <c r="N9" s="196">
        <f t="shared" si="2"/>
        <v>0</v>
      </c>
      <c r="O9" s="220">
        <f t="shared" si="8"/>
        <v>0</v>
      </c>
      <c r="P9" s="193"/>
      <c r="Q9" s="219" t="s">
        <v>87</v>
      </c>
      <c r="R9" s="196">
        <f t="shared" si="3"/>
        <v>0</v>
      </c>
      <c r="S9" s="220">
        <f t="shared" si="9"/>
        <v>0</v>
      </c>
      <c r="T9" s="193"/>
      <c r="U9" s="219" t="s">
        <v>87</v>
      </c>
      <c r="V9" s="196">
        <f t="shared" si="4"/>
        <v>0</v>
      </c>
      <c r="W9" s="220">
        <f t="shared" si="10"/>
        <v>0</v>
      </c>
      <c r="X9" s="193"/>
      <c r="Y9" s="219" t="s">
        <v>87</v>
      </c>
      <c r="Z9" s="196">
        <f t="shared" si="5"/>
        <v>0</v>
      </c>
      <c r="AA9" s="220">
        <f t="shared" si="11"/>
        <v>0</v>
      </c>
      <c r="AB9" s="147"/>
      <c r="AC9" s="200"/>
      <c r="AD9" s="200"/>
      <c r="AE9" s="200"/>
      <c r="AF9" s="200"/>
      <c r="AG9" s="200"/>
      <c r="AH9" s="200"/>
      <c r="AI9" s="200"/>
      <c r="AJ9" s="200"/>
      <c r="AK9" s="200"/>
      <c r="AL9" s="200"/>
      <c r="AM9" s="200"/>
      <c r="AN9" s="200"/>
      <c r="AO9" s="200"/>
      <c r="AP9" s="200"/>
      <c r="AQ9" s="200"/>
      <c r="AR9" s="200"/>
      <c r="AS9" s="200"/>
      <c r="AT9" s="200"/>
      <c r="AU9" s="200"/>
      <c r="AV9" s="200"/>
      <c r="AW9" s="200"/>
      <c r="AX9" s="200"/>
      <c r="AY9" s="200"/>
      <c r="AZ9" s="200"/>
      <c r="BA9" s="200"/>
      <c r="BB9" s="200"/>
      <c r="BC9" s="200"/>
      <c r="BD9" s="200"/>
      <c r="BE9" s="200"/>
      <c r="BF9" s="200"/>
      <c r="BG9" s="200"/>
      <c r="BH9" s="200"/>
      <c r="BI9" s="200"/>
      <c r="BJ9" s="200"/>
      <c r="BK9" s="200"/>
      <c r="BL9" s="200"/>
      <c r="BM9" s="200"/>
      <c r="BN9" s="200"/>
      <c r="BO9" s="200"/>
      <c r="BP9" s="200"/>
    </row>
    <row r="10" spans="1:70" x14ac:dyDescent="0.55000000000000004">
      <c r="A10" s="204"/>
      <c r="B10" s="205"/>
      <c r="C10" s="258"/>
      <c r="D10" s="110"/>
      <c r="E10" s="219" t="s">
        <v>88</v>
      </c>
      <c r="F10" s="196">
        <f t="shared" si="0"/>
        <v>0</v>
      </c>
      <c r="G10" s="220">
        <f t="shared" si="6"/>
        <v>0</v>
      </c>
      <c r="H10" s="193"/>
      <c r="I10" s="219" t="s">
        <v>88</v>
      </c>
      <c r="J10" s="196">
        <f t="shared" si="1"/>
        <v>0</v>
      </c>
      <c r="K10" s="220">
        <f t="shared" si="7"/>
        <v>0</v>
      </c>
      <c r="L10" s="193"/>
      <c r="M10" s="219" t="s">
        <v>88</v>
      </c>
      <c r="N10" s="196">
        <f t="shared" si="2"/>
        <v>0</v>
      </c>
      <c r="O10" s="220">
        <f t="shared" si="8"/>
        <v>0</v>
      </c>
      <c r="P10" s="193"/>
      <c r="Q10" s="219" t="s">
        <v>88</v>
      </c>
      <c r="R10" s="196">
        <f t="shared" si="3"/>
        <v>0</v>
      </c>
      <c r="S10" s="220">
        <f t="shared" si="9"/>
        <v>0</v>
      </c>
      <c r="T10" s="193"/>
      <c r="U10" s="219" t="s">
        <v>88</v>
      </c>
      <c r="V10" s="196">
        <f t="shared" si="4"/>
        <v>0</v>
      </c>
      <c r="W10" s="220">
        <f t="shared" si="10"/>
        <v>0</v>
      </c>
      <c r="X10" s="193"/>
      <c r="Y10" s="219" t="s">
        <v>88</v>
      </c>
      <c r="Z10" s="196">
        <f t="shared" si="5"/>
        <v>0</v>
      </c>
      <c r="AA10" s="220">
        <f t="shared" si="11"/>
        <v>0</v>
      </c>
      <c r="AB10" s="147"/>
      <c r="AC10" s="200"/>
      <c r="AD10" s="200"/>
      <c r="AE10" s="200"/>
      <c r="AF10" s="200"/>
      <c r="AG10" s="200"/>
      <c r="AH10" s="200"/>
      <c r="AI10" s="200"/>
      <c r="AJ10" s="200"/>
      <c r="AK10" s="200"/>
      <c r="AL10" s="200"/>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0"/>
      <c r="BP10" s="200"/>
    </row>
    <row r="11" spans="1:70" x14ac:dyDescent="0.55000000000000004">
      <c r="A11" s="204"/>
      <c r="B11" s="205"/>
      <c r="C11" s="258"/>
      <c r="D11" s="110"/>
      <c r="E11" s="219" t="s">
        <v>89</v>
      </c>
      <c r="F11" s="196">
        <f t="shared" si="0"/>
        <v>0</v>
      </c>
      <c r="G11" s="220">
        <f t="shared" si="6"/>
        <v>0</v>
      </c>
      <c r="H11" s="193"/>
      <c r="I11" s="219" t="s">
        <v>89</v>
      </c>
      <c r="J11" s="196">
        <f t="shared" si="1"/>
        <v>0</v>
      </c>
      <c r="K11" s="220">
        <f t="shared" si="7"/>
        <v>0</v>
      </c>
      <c r="L11" s="193"/>
      <c r="M11" s="219" t="s">
        <v>89</v>
      </c>
      <c r="N11" s="196">
        <f t="shared" si="2"/>
        <v>0</v>
      </c>
      <c r="O11" s="220">
        <f t="shared" si="8"/>
        <v>0</v>
      </c>
      <c r="P11" s="193"/>
      <c r="Q11" s="219" t="s">
        <v>89</v>
      </c>
      <c r="R11" s="196">
        <f t="shared" si="3"/>
        <v>0</v>
      </c>
      <c r="S11" s="220">
        <f t="shared" si="9"/>
        <v>0</v>
      </c>
      <c r="T11" s="193"/>
      <c r="U11" s="219" t="s">
        <v>89</v>
      </c>
      <c r="V11" s="196">
        <f t="shared" si="4"/>
        <v>0</v>
      </c>
      <c r="W11" s="220">
        <f t="shared" si="10"/>
        <v>0</v>
      </c>
      <c r="X11" s="193"/>
      <c r="Y11" s="219" t="s">
        <v>89</v>
      </c>
      <c r="Z11" s="196">
        <f t="shared" si="5"/>
        <v>0</v>
      </c>
      <c r="AA11" s="220">
        <f t="shared" si="11"/>
        <v>0</v>
      </c>
      <c r="AB11" s="147"/>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200"/>
      <c r="BA11" s="200"/>
      <c r="BB11" s="200"/>
      <c r="BC11" s="200"/>
      <c r="BD11" s="200"/>
      <c r="BE11" s="200"/>
      <c r="BF11" s="200"/>
      <c r="BG11" s="200"/>
      <c r="BH11" s="200"/>
      <c r="BI11" s="200"/>
      <c r="BJ11" s="200"/>
      <c r="BK11" s="200"/>
      <c r="BL11" s="200"/>
      <c r="BM11" s="200"/>
      <c r="BN11" s="200"/>
      <c r="BO11" s="200"/>
      <c r="BP11" s="200"/>
    </row>
    <row r="12" spans="1:70" x14ac:dyDescent="0.55000000000000004">
      <c r="A12" s="204"/>
      <c r="B12" s="205"/>
      <c r="C12" s="258"/>
      <c r="D12" s="110"/>
      <c r="E12" s="219" t="s">
        <v>90</v>
      </c>
      <c r="F12" s="196">
        <f t="shared" ref="F12:F23" si="12">F11+G11</f>
        <v>0</v>
      </c>
      <c r="G12" s="220">
        <f t="shared" si="6"/>
        <v>0</v>
      </c>
      <c r="H12" s="193"/>
      <c r="I12" s="219" t="s">
        <v>90</v>
      </c>
      <c r="J12" s="196">
        <f t="shared" ref="J12" si="13">J11+K11</f>
        <v>0</v>
      </c>
      <c r="K12" s="220">
        <f t="shared" si="7"/>
        <v>0</v>
      </c>
      <c r="L12" s="193"/>
      <c r="M12" s="219" t="s">
        <v>90</v>
      </c>
      <c r="N12" s="196">
        <f t="shared" ref="N12" si="14">N11+O11</f>
        <v>0</v>
      </c>
      <c r="O12" s="220">
        <f t="shared" si="8"/>
        <v>0</v>
      </c>
      <c r="P12" s="193"/>
      <c r="Q12" s="219" t="s">
        <v>90</v>
      </c>
      <c r="R12" s="196">
        <f t="shared" ref="R12" si="15">R11+S11</f>
        <v>0</v>
      </c>
      <c r="S12" s="220">
        <f t="shared" si="9"/>
        <v>0</v>
      </c>
      <c r="T12" s="193"/>
      <c r="U12" s="219" t="s">
        <v>90</v>
      </c>
      <c r="V12" s="196">
        <f t="shared" ref="V12" si="16">V11+W11</f>
        <v>0</v>
      </c>
      <c r="W12" s="220">
        <f t="shared" si="10"/>
        <v>0</v>
      </c>
      <c r="X12" s="193"/>
      <c r="Y12" s="219" t="s">
        <v>90</v>
      </c>
      <c r="Z12" s="196">
        <f t="shared" ref="Z12" si="17">Z11+AA11</f>
        <v>0</v>
      </c>
      <c r="AA12" s="220">
        <f t="shared" si="11"/>
        <v>0</v>
      </c>
      <c r="AB12" s="147"/>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row>
    <row r="13" spans="1:70" x14ac:dyDescent="0.55000000000000004">
      <c r="A13" s="204"/>
      <c r="B13" s="205"/>
      <c r="C13" s="258"/>
      <c r="D13" s="110"/>
      <c r="E13" s="219" t="s">
        <v>91</v>
      </c>
      <c r="F13" s="196">
        <f>F12+G12</f>
        <v>0</v>
      </c>
      <c r="G13" s="220">
        <f t="shared" si="6"/>
        <v>0</v>
      </c>
      <c r="H13" s="193"/>
      <c r="I13" s="219" t="s">
        <v>91</v>
      </c>
      <c r="J13" s="196">
        <f>J12+K12</f>
        <v>0</v>
      </c>
      <c r="K13" s="220">
        <f t="shared" si="7"/>
        <v>0</v>
      </c>
      <c r="L13" s="193"/>
      <c r="M13" s="219" t="s">
        <v>91</v>
      </c>
      <c r="N13" s="196">
        <f>N12+O12</f>
        <v>0</v>
      </c>
      <c r="O13" s="220">
        <f t="shared" si="8"/>
        <v>0</v>
      </c>
      <c r="P13" s="193"/>
      <c r="Q13" s="219" t="s">
        <v>91</v>
      </c>
      <c r="R13" s="196">
        <f>R12+S12</f>
        <v>0</v>
      </c>
      <c r="S13" s="220">
        <f t="shared" si="9"/>
        <v>0</v>
      </c>
      <c r="T13" s="193"/>
      <c r="U13" s="219" t="s">
        <v>91</v>
      </c>
      <c r="V13" s="196">
        <f>V12+W12</f>
        <v>0</v>
      </c>
      <c r="W13" s="220">
        <f t="shared" si="10"/>
        <v>0</v>
      </c>
      <c r="X13" s="193"/>
      <c r="Y13" s="219" t="s">
        <v>91</v>
      </c>
      <c r="Z13" s="196">
        <f>Z12+AA12</f>
        <v>0</v>
      </c>
      <c r="AA13" s="220">
        <f t="shared" si="11"/>
        <v>0</v>
      </c>
      <c r="AB13" s="147"/>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200"/>
      <c r="BA13" s="200"/>
      <c r="BB13" s="200"/>
      <c r="BC13" s="200"/>
      <c r="BD13" s="200"/>
      <c r="BE13" s="200"/>
      <c r="BF13" s="200"/>
      <c r="BG13" s="200"/>
      <c r="BH13" s="200"/>
      <c r="BI13" s="200"/>
      <c r="BJ13" s="200"/>
      <c r="BK13" s="200"/>
      <c r="BL13" s="200"/>
      <c r="BM13" s="200"/>
      <c r="BN13" s="200"/>
      <c r="BO13" s="200"/>
      <c r="BP13" s="200"/>
    </row>
    <row r="14" spans="1:70" x14ac:dyDescent="0.55000000000000004">
      <c r="A14" s="204"/>
      <c r="B14" s="205"/>
      <c r="C14" s="258"/>
      <c r="D14" s="110"/>
      <c r="E14" s="219" t="s">
        <v>92</v>
      </c>
      <c r="F14" s="196">
        <f>F13+G13</f>
        <v>0</v>
      </c>
      <c r="G14" s="220">
        <f t="shared" si="6"/>
        <v>0</v>
      </c>
      <c r="H14" s="193"/>
      <c r="I14" s="219" t="s">
        <v>92</v>
      </c>
      <c r="J14" s="196">
        <f>J13+K13</f>
        <v>0</v>
      </c>
      <c r="K14" s="220">
        <f t="shared" si="7"/>
        <v>0</v>
      </c>
      <c r="L14" s="193"/>
      <c r="M14" s="219" t="s">
        <v>92</v>
      </c>
      <c r="N14" s="196">
        <f>N13+O13</f>
        <v>0</v>
      </c>
      <c r="O14" s="220">
        <f t="shared" si="8"/>
        <v>0</v>
      </c>
      <c r="P14" s="193"/>
      <c r="Q14" s="219" t="s">
        <v>92</v>
      </c>
      <c r="R14" s="196">
        <f>R13+S13</f>
        <v>0</v>
      </c>
      <c r="S14" s="220">
        <f t="shared" si="9"/>
        <v>0</v>
      </c>
      <c r="T14" s="193"/>
      <c r="U14" s="219" t="s">
        <v>92</v>
      </c>
      <c r="V14" s="196">
        <f>V13+W13</f>
        <v>0</v>
      </c>
      <c r="W14" s="220">
        <f t="shared" si="10"/>
        <v>0</v>
      </c>
      <c r="X14" s="193"/>
      <c r="Y14" s="219" t="s">
        <v>92</v>
      </c>
      <c r="Z14" s="196">
        <f>Z13+AA13</f>
        <v>0</v>
      </c>
      <c r="AA14" s="220">
        <f t="shared" si="11"/>
        <v>0</v>
      </c>
      <c r="AB14" s="147"/>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row>
    <row r="15" spans="1:70" x14ac:dyDescent="0.55000000000000004">
      <c r="A15" s="204"/>
      <c r="B15" s="205"/>
      <c r="C15" s="258"/>
      <c r="D15" s="110"/>
      <c r="E15" s="219" t="s">
        <v>93</v>
      </c>
      <c r="F15" s="196">
        <f t="shared" si="12"/>
        <v>0</v>
      </c>
      <c r="G15" s="220">
        <f t="shared" si="6"/>
        <v>0</v>
      </c>
      <c r="H15" s="193"/>
      <c r="I15" s="219" t="s">
        <v>93</v>
      </c>
      <c r="J15" s="196">
        <f t="shared" ref="J15:J23" si="18">J14+K14</f>
        <v>0</v>
      </c>
      <c r="K15" s="220">
        <f t="shared" si="7"/>
        <v>0</v>
      </c>
      <c r="L15" s="193"/>
      <c r="M15" s="219" t="s">
        <v>93</v>
      </c>
      <c r="N15" s="196">
        <f t="shared" ref="N15:N23" si="19">N14+O14</f>
        <v>0</v>
      </c>
      <c r="O15" s="220">
        <f t="shared" si="8"/>
        <v>0</v>
      </c>
      <c r="P15" s="193"/>
      <c r="Q15" s="219" t="s">
        <v>93</v>
      </c>
      <c r="R15" s="196">
        <f t="shared" ref="R15:R23" si="20">R14+S14</f>
        <v>0</v>
      </c>
      <c r="S15" s="220">
        <f t="shared" si="9"/>
        <v>0</v>
      </c>
      <c r="T15" s="193"/>
      <c r="U15" s="219" t="s">
        <v>93</v>
      </c>
      <c r="V15" s="196">
        <f t="shared" ref="V15:V23" si="21">V14+W14</f>
        <v>0</v>
      </c>
      <c r="W15" s="220">
        <f t="shared" si="10"/>
        <v>0</v>
      </c>
      <c r="X15" s="193"/>
      <c r="Y15" s="219" t="s">
        <v>93</v>
      </c>
      <c r="Z15" s="196">
        <f t="shared" ref="Z15:Z23" si="22">Z14+AA14</f>
        <v>0</v>
      </c>
      <c r="AA15" s="220">
        <f t="shared" si="11"/>
        <v>0</v>
      </c>
      <c r="AB15" s="147"/>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row>
    <row r="16" spans="1:70" x14ac:dyDescent="0.55000000000000004">
      <c r="A16" s="204"/>
      <c r="B16" s="205"/>
      <c r="C16" s="258"/>
      <c r="D16" s="110"/>
      <c r="E16" s="219" t="s">
        <v>94</v>
      </c>
      <c r="F16" s="196">
        <f t="shared" si="12"/>
        <v>0</v>
      </c>
      <c r="G16" s="220">
        <f t="shared" si="6"/>
        <v>0</v>
      </c>
      <c r="H16" s="193"/>
      <c r="I16" s="219" t="s">
        <v>94</v>
      </c>
      <c r="J16" s="196">
        <f t="shared" si="18"/>
        <v>0</v>
      </c>
      <c r="K16" s="220">
        <f t="shared" si="7"/>
        <v>0</v>
      </c>
      <c r="L16" s="193"/>
      <c r="M16" s="219" t="s">
        <v>94</v>
      </c>
      <c r="N16" s="196">
        <f t="shared" si="19"/>
        <v>0</v>
      </c>
      <c r="O16" s="220">
        <f t="shared" si="8"/>
        <v>0</v>
      </c>
      <c r="P16" s="193"/>
      <c r="Q16" s="219" t="s">
        <v>94</v>
      </c>
      <c r="R16" s="196">
        <f t="shared" si="20"/>
        <v>0</v>
      </c>
      <c r="S16" s="220">
        <f t="shared" si="9"/>
        <v>0</v>
      </c>
      <c r="T16" s="193"/>
      <c r="U16" s="219" t="s">
        <v>94</v>
      </c>
      <c r="V16" s="196">
        <f t="shared" si="21"/>
        <v>0</v>
      </c>
      <c r="W16" s="220">
        <f t="shared" si="10"/>
        <v>0</v>
      </c>
      <c r="X16" s="193"/>
      <c r="Y16" s="219" t="s">
        <v>94</v>
      </c>
      <c r="Z16" s="196">
        <f t="shared" si="22"/>
        <v>0</v>
      </c>
      <c r="AA16" s="220">
        <f t="shared" si="11"/>
        <v>0</v>
      </c>
      <c r="AB16" s="147"/>
      <c r="AC16" s="200"/>
      <c r="AD16" s="200"/>
      <c r="AE16" s="200"/>
      <c r="AF16" s="200"/>
      <c r="AG16" s="200"/>
      <c r="AH16" s="200"/>
      <c r="AI16" s="200"/>
      <c r="AJ16" s="200"/>
      <c r="AK16" s="200"/>
      <c r="AL16" s="200"/>
      <c r="AM16" s="200"/>
      <c r="AN16" s="200"/>
      <c r="AO16" s="200"/>
      <c r="AP16" s="200"/>
      <c r="AQ16" s="200"/>
      <c r="AR16" s="200"/>
      <c r="AS16" s="200"/>
      <c r="AT16" s="200"/>
      <c r="AU16" s="200"/>
      <c r="AV16" s="200"/>
      <c r="AW16" s="200"/>
      <c r="AX16" s="200"/>
      <c r="AY16" s="200"/>
      <c r="AZ16" s="200"/>
      <c r="BA16" s="200"/>
      <c r="BB16" s="200"/>
      <c r="BC16" s="200"/>
      <c r="BD16" s="200"/>
      <c r="BE16" s="200"/>
      <c r="BF16" s="200"/>
      <c r="BG16" s="200"/>
      <c r="BH16" s="200"/>
      <c r="BI16" s="200"/>
      <c r="BJ16" s="200"/>
      <c r="BK16" s="200"/>
      <c r="BL16" s="200"/>
      <c r="BM16" s="200"/>
      <c r="BN16" s="200"/>
      <c r="BO16" s="200"/>
      <c r="BP16" s="200"/>
    </row>
    <row r="17" spans="1:68" x14ac:dyDescent="0.55000000000000004">
      <c r="A17" s="204"/>
      <c r="B17" s="205"/>
      <c r="C17" s="258"/>
      <c r="D17" s="110"/>
      <c r="E17" s="219" t="s">
        <v>95</v>
      </c>
      <c r="F17" s="196">
        <f t="shared" si="12"/>
        <v>0</v>
      </c>
      <c r="G17" s="220">
        <f t="shared" si="6"/>
        <v>0</v>
      </c>
      <c r="H17" s="193"/>
      <c r="I17" s="219" t="s">
        <v>95</v>
      </c>
      <c r="J17" s="196">
        <f t="shared" si="18"/>
        <v>0</v>
      </c>
      <c r="K17" s="220">
        <f t="shared" si="7"/>
        <v>0</v>
      </c>
      <c r="L17" s="193"/>
      <c r="M17" s="219" t="s">
        <v>95</v>
      </c>
      <c r="N17" s="196">
        <f t="shared" si="19"/>
        <v>0</v>
      </c>
      <c r="O17" s="220">
        <f t="shared" si="8"/>
        <v>0</v>
      </c>
      <c r="P17" s="193"/>
      <c r="Q17" s="219" t="s">
        <v>95</v>
      </c>
      <c r="R17" s="196">
        <f t="shared" si="20"/>
        <v>0</v>
      </c>
      <c r="S17" s="220">
        <f t="shared" si="9"/>
        <v>0</v>
      </c>
      <c r="T17" s="193"/>
      <c r="U17" s="219" t="s">
        <v>95</v>
      </c>
      <c r="V17" s="196">
        <f t="shared" si="21"/>
        <v>0</v>
      </c>
      <c r="W17" s="220">
        <f t="shared" si="10"/>
        <v>0</v>
      </c>
      <c r="X17" s="193"/>
      <c r="Y17" s="219" t="s">
        <v>95</v>
      </c>
      <c r="Z17" s="196">
        <f t="shared" si="22"/>
        <v>0</v>
      </c>
      <c r="AA17" s="220">
        <f t="shared" si="11"/>
        <v>0</v>
      </c>
      <c r="AB17" s="147"/>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00"/>
      <c r="BL17" s="200"/>
      <c r="BM17" s="200"/>
      <c r="BN17" s="200"/>
      <c r="BO17" s="200"/>
      <c r="BP17" s="200"/>
    </row>
    <row r="18" spans="1:68" x14ac:dyDescent="0.55000000000000004">
      <c r="A18" s="204"/>
      <c r="B18" s="205"/>
      <c r="C18" s="258"/>
      <c r="D18" s="110"/>
      <c r="E18" s="219" t="s">
        <v>96</v>
      </c>
      <c r="F18" s="196">
        <f t="shared" si="12"/>
        <v>0</v>
      </c>
      <c r="G18" s="220">
        <f t="shared" si="6"/>
        <v>0</v>
      </c>
      <c r="H18" s="193"/>
      <c r="I18" s="219" t="s">
        <v>96</v>
      </c>
      <c r="J18" s="196">
        <f t="shared" si="18"/>
        <v>0</v>
      </c>
      <c r="K18" s="220">
        <f t="shared" si="7"/>
        <v>0</v>
      </c>
      <c r="L18" s="193"/>
      <c r="M18" s="219" t="s">
        <v>96</v>
      </c>
      <c r="N18" s="196">
        <f t="shared" si="19"/>
        <v>0</v>
      </c>
      <c r="O18" s="220">
        <f t="shared" si="8"/>
        <v>0</v>
      </c>
      <c r="P18" s="193"/>
      <c r="Q18" s="219" t="s">
        <v>96</v>
      </c>
      <c r="R18" s="196">
        <f t="shared" si="20"/>
        <v>0</v>
      </c>
      <c r="S18" s="220">
        <f t="shared" si="9"/>
        <v>0</v>
      </c>
      <c r="T18" s="193"/>
      <c r="U18" s="219" t="s">
        <v>96</v>
      </c>
      <c r="V18" s="196">
        <f t="shared" si="21"/>
        <v>0</v>
      </c>
      <c r="W18" s="220">
        <f t="shared" si="10"/>
        <v>0</v>
      </c>
      <c r="X18" s="193"/>
      <c r="Y18" s="219" t="s">
        <v>96</v>
      </c>
      <c r="Z18" s="196">
        <f t="shared" si="22"/>
        <v>0</v>
      </c>
      <c r="AA18" s="220">
        <f t="shared" si="11"/>
        <v>0</v>
      </c>
      <c r="AB18" s="147"/>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row>
    <row r="19" spans="1:68" x14ac:dyDescent="0.55000000000000004">
      <c r="A19" s="204"/>
      <c r="B19" s="205"/>
      <c r="C19" s="258"/>
      <c r="D19" s="110"/>
      <c r="E19" s="219" t="s">
        <v>97</v>
      </c>
      <c r="F19" s="196">
        <f t="shared" si="12"/>
        <v>0</v>
      </c>
      <c r="G19" s="220">
        <f t="shared" si="6"/>
        <v>0</v>
      </c>
      <c r="H19" s="193"/>
      <c r="I19" s="219" t="s">
        <v>97</v>
      </c>
      <c r="J19" s="196">
        <f t="shared" si="18"/>
        <v>0</v>
      </c>
      <c r="K19" s="220">
        <f t="shared" si="7"/>
        <v>0</v>
      </c>
      <c r="L19" s="193"/>
      <c r="M19" s="219" t="s">
        <v>97</v>
      </c>
      <c r="N19" s="196">
        <f t="shared" si="19"/>
        <v>0</v>
      </c>
      <c r="O19" s="220">
        <f t="shared" si="8"/>
        <v>0</v>
      </c>
      <c r="P19" s="193"/>
      <c r="Q19" s="219" t="s">
        <v>97</v>
      </c>
      <c r="R19" s="196">
        <f t="shared" si="20"/>
        <v>0</v>
      </c>
      <c r="S19" s="220">
        <f t="shared" si="9"/>
        <v>0</v>
      </c>
      <c r="T19" s="193"/>
      <c r="U19" s="219" t="s">
        <v>97</v>
      </c>
      <c r="V19" s="196">
        <f t="shared" si="21"/>
        <v>0</v>
      </c>
      <c r="W19" s="220">
        <f t="shared" si="10"/>
        <v>0</v>
      </c>
      <c r="X19" s="193"/>
      <c r="Y19" s="219" t="s">
        <v>97</v>
      </c>
      <c r="Z19" s="196">
        <f t="shared" si="22"/>
        <v>0</v>
      </c>
      <c r="AA19" s="220">
        <f t="shared" si="11"/>
        <v>0</v>
      </c>
      <c r="AB19" s="147"/>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row>
    <row r="20" spans="1:68" x14ac:dyDescent="0.55000000000000004">
      <c r="A20" s="204"/>
      <c r="B20" s="205"/>
      <c r="C20" s="258"/>
      <c r="D20" s="110"/>
      <c r="E20" s="219" t="s">
        <v>98</v>
      </c>
      <c r="F20" s="196">
        <f t="shared" si="12"/>
        <v>0</v>
      </c>
      <c r="G20" s="220">
        <f t="shared" si="6"/>
        <v>0</v>
      </c>
      <c r="H20" s="193"/>
      <c r="I20" s="219" t="s">
        <v>98</v>
      </c>
      <c r="J20" s="196">
        <f t="shared" si="18"/>
        <v>0</v>
      </c>
      <c r="K20" s="220">
        <f t="shared" si="7"/>
        <v>0</v>
      </c>
      <c r="L20" s="193"/>
      <c r="M20" s="219" t="s">
        <v>98</v>
      </c>
      <c r="N20" s="196">
        <f t="shared" si="19"/>
        <v>0</v>
      </c>
      <c r="O20" s="220">
        <f t="shared" si="8"/>
        <v>0</v>
      </c>
      <c r="P20" s="193"/>
      <c r="Q20" s="219" t="s">
        <v>98</v>
      </c>
      <c r="R20" s="196">
        <f t="shared" si="20"/>
        <v>0</v>
      </c>
      <c r="S20" s="220">
        <f t="shared" si="9"/>
        <v>0</v>
      </c>
      <c r="T20" s="193"/>
      <c r="U20" s="219" t="s">
        <v>98</v>
      </c>
      <c r="V20" s="196">
        <f t="shared" si="21"/>
        <v>0</v>
      </c>
      <c r="W20" s="220">
        <f t="shared" si="10"/>
        <v>0</v>
      </c>
      <c r="X20" s="193"/>
      <c r="Y20" s="219" t="s">
        <v>98</v>
      </c>
      <c r="Z20" s="196">
        <f t="shared" si="22"/>
        <v>0</v>
      </c>
      <c r="AA20" s="220">
        <f t="shared" si="11"/>
        <v>0</v>
      </c>
      <c r="AB20" s="147"/>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row>
    <row r="21" spans="1:68" x14ac:dyDescent="0.55000000000000004">
      <c r="A21" s="204"/>
      <c r="B21" s="205"/>
      <c r="C21" s="258"/>
      <c r="D21" s="110"/>
      <c r="E21" s="219" t="s">
        <v>99</v>
      </c>
      <c r="F21" s="196">
        <f t="shared" si="12"/>
        <v>0</v>
      </c>
      <c r="G21" s="220">
        <f t="shared" si="6"/>
        <v>0</v>
      </c>
      <c r="H21" s="193"/>
      <c r="I21" s="219" t="s">
        <v>99</v>
      </c>
      <c r="J21" s="196">
        <f t="shared" si="18"/>
        <v>0</v>
      </c>
      <c r="K21" s="220">
        <f t="shared" si="7"/>
        <v>0</v>
      </c>
      <c r="L21" s="193"/>
      <c r="M21" s="219" t="s">
        <v>99</v>
      </c>
      <c r="N21" s="196">
        <f t="shared" si="19"/>
        <v>0</v>
      </c>
      <c r="O21" s="220">
        <f t="shared" si="8"/>
        <v>0</v>
      </c>
      <c r="P21" s="193"/>
      <c r="Q21" s="219" t="s">
        <v>99</v>
      </c>
      <c r="R21" s="196">
        <f t="shared" si="20"/>
        <v>0</v>
      </c>
      <c r="S21" s="220">
        <f t="shared" si="9"/>
        <v>0</v>
      </c>
      <c r="T21" s="193"/>
      <c r="U21" s="219" t="s">
        <v>99</v>
      </c>
      <c r="V21" s="196">
        <f t="shared" si="21"/>
        <v>0</v>
      </c>
      <c r="W21" s="220">
        <f t="shared" si="10"/>
        <v>0</v>
      </c>
      <c r="X21" s="193"/>
      <c r="Y21" s="219" t="s">
        <v>99</v>
      </c>
      <c r="Z21" s="196">
        <f t="shared" si="22"/>
        <v>0</v>
      </c>
      <c r="AA21" s="220">
        <f t="shared" si="11"/>
        <v>0</v>
      </c>
      <c r="AB21" s="147"/>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row>
    <row r="22" spans="1:68" x14ac:dyDescent="0.55000000000000004">
      <c r="A22" s="204"/>
      <c r="B22" s="205"/>
      <c r="C22" s="258"/>
      <c r="D22" s="110"/>
      <c r="E22" s="219" t="s">
        <v>100</v>
      </c>
      <c r="F22" s="196">
        <f t="shared" si="12"/>
        <v>0</v>
      </c>
      <c r="G22" s="220">
        <f t="shared" si="6"/>
        <v>0</v>
      </c>
      <c r="H22" s="193"/>
      <c r="I22" s="219" t="s">
        <v>100</v>
      </c>
      <c r="J22" s="196">
        <f t="shared" si="18"/>
        <v>0</v>
      </c>
      <c r="K22" s="220">
        <f t="shared" si="7"/>
        <v>0</v>
      </c>
      <c r="L22" s="193"/>
      <c r="M22" s="219" t="s">
        <v>100</v>
      </c>
      <c r="N22" s="196">
        <f t="shared" si="19"/>
        <v>0</v>
      </c>
      <c r="O22" s="220">
        <f t="shared" si="8"/>
        <v>0</v>
      </c>
      <c r="P22" s="193"/>
      <c r="Q22" s="219" t="s">
        <v>100</v>
      </c>
      <c r="R22" s="196">
        <f t="shared" si="20"/>
        <v>0</v>
      </c>
      <c r="S22" s="220">
        <f t="shared" si="9"/>
        <v>0</v>
      </c>
      <c r="T22" s="193"/>
      <c r="U22" s="219" t="s">
        <v>100</v>
      </c>
      <c r="V22" s="196">
        <f t="shared" si="21"/>
        <v>0</v>
      </c>
      <c r="W22" s="220">
        <f t="shared" si="10"/>
        <v>0</v>
      </c>
      <c r="X22" s="193"/>
      <c r="Y22" s="219" t="s">
        <v>100</v>
      </c>
      <c r="Z22" s="196">
        <f t="shared" si="22"/>
        <v>0</v>
      </c>
      <c r="AA22" s="220">
        <f t="shared" si="11"/>
        <v>0</v>
      </c>
      <c r="AB22" s="147"/>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row>
    <row r="23" spans="1:68" x14ac:dyDescent="0.55000000000000004">
      <c r="A23" s="204"/>
      <c r="B23" s="205"/>
      <c r="C23" s="258"/>
      <c r="D23" s="110"/>
      <c r="E23" s="222" t="s">
        <v>101</v>
      </c>
      <c r="F23" s="223">
        <f t="shared" si="12"/>
        <v>0</v>
      </c>
      <c r="G23" s="224">
        <f t="shared" si="6"/>
        <v>0</v>
      </c>
      <c r="H23" s="193"/>
      <c r="I23" s="222" t="s">
        <v>101</v>
      </c>
      <c r="J23" s="223">
        <f t="shared" si="18"/>
        <v>0</v>
      </c>
      <c r="K23" s="224">
        <f t="shared" si="7"/>
        <v>0</v>
      </c>
      <c r="L23" s="193"/>
      <c r="M23" s="222" t="s">
        <v>101</v>
      </c>
      <c r="N23" s="223">
        <f t="shared" si="19"/>
        <v>0</v>
      </c>
      <c r="O23" s="224">
        <f t="shared" si="8"/>
        <v>0</v>
      </c>
      <c r="P23" s="193"/>
      <c r="Q23" s="222" t="s">
        <v>101</v>
      </c>
      <c r="R23" s="223">
        <f t="shared" si="20"/>
        <v>0</v>
      </c>
      <c r="S23" s="224">
        <f t="shared" si="9"/>
        <v>0</v>
      </c>
      <c r="T23" s="193"/>
      <c r="U23" s="222" t="s">
        <v>101</v>
      </c>
      <c r="V23" s="223">
        <f t="shared" si="21"/>
        <v>0</v>
      </c>
      <c r="W23" s="224">
        <f t="shared" si="10"/>
        <v>0</v>
      </c>
      <c r="X23" s="193"/>
      <c r="Y23" s="222" t="s">
        <v>101</v>
      </c>
      <c r="Z23" s="223">
        <f t="shared" si="22"/>
        <v>0</v>
      </c>
      <c r="AA23" s="224">
        <f t="shared" si="11"/>
        <v>0</v>
      </c>
      <c r="AB23" s="147"/>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row>
    <row r="24" spans="1:68" x14ac:dyDescent="0.55000000000000004">
      <c r="A24" s="204"/>
      <c r="B24" s="205"/>
      <c r="C24" s="258"/>
      <c r="D24" s="110"/>
      <c r="E24" s="192"/>
      <c r="F24" s="110"/>
      <c r="G24" s="193"/>
      <c r="H24" s="193"/>
      <c r="I24" s="194"/>
      <c r="J24" s="193"/>
      <c r="K24" s="193"/>
      <c r="L24" s="193"/>
      <c r="M24" s="194"/>
      <c r="N24" s="193"/>
      <c r="O24" s="193"/>
      <c r="P24" s="193"/>
      <c r="Q24" s="194"/>
      <c r="R24" s="193"/>
      <c r="S24" s="193"/>
      <c r="T24" s="193"/>
      <c r="U24" s="194"/>
      <c r="V24" s="193"/>
      <c r="W24" s="193"/>
      <c r="X24" s="193"/>
      <c r="Y24" s="194"/>
      <c r="Z24" s="193"/>
      <c r="AA24" s="193"/>
      <c r="AB24" s="147"/>
      <c r="AC24" s="200"/>
      <c r="AD24" s="200"/>
      <c r="AE24" s="200"/>
      <c r="AF24" s="200"/>
      <c r="AG24" s="200"/>
      <c r="AH24" s="200"/>
      <c r="AI24" s="200"/>
      <c r="AJ24" s="200"/>
      <c r="AK24" s="200"/>
      <c r="AL24" s="200"/>
      <c r="AM24" s="200"/>
      <c r="AN24" s="200"/>
      <c r="AO24" s="200"/>
      <c r="AP24" s="200"/>
      <c r="AQ24" s="200"/>
      <c r="AR24" s="200"/>
      <c r="AS24" s="200"/>
      <c r="AT24" s="200"/>
      <c r="AU24" s="200"/>
      <c r="AV24" s="200"/>
      <c r="AW24" s="200"/>
      <c r="AX24" s="200"/>
      <c r="AY24" s="200"/>
      <c r="AZ24" s="200"/>
      <c r="BA24" s="200"/>
      <c r="BB24" s="200"/>
      <c r="BC24" s="200"/>
      <c r="BD24" s="200"/>
      <c r="BE24" s="200"/>
      <c r="BF24" s="200"/>
      <c r="BG24" s="200"/>
      <c r="BH24" s="200"/>
      <c r="BI24" s="200"/>
      <c r="BJ24" s="200"/>
      <c r="BK24" s="200"/>
      <c r="BL24" s="200"/>
      <c r="BM24" s="200"/>
      <c r="BN24" s="200"/>
      <c r="BO24" s="200"/>
      <c r="BP24" s="200"/>
    </row>
    <row r="25" spans="1:68" x14ac:dyDescent="0.55000000000000004">
      <c r="A25" s="204"/>
      <c r="B25" s="205"/>
      <c r="C25" s="258"/>
      <c r="D25" s="110"/>
      <c r="E25" s="195"/>
      <c r="F25" s="196"/>
      <c r="G25" s="196"/>
      <c r="H25" s="196"/>
      <c r="I25" s="195"/>
      <c r="J25" s="196"/>
      <c r="K25" s="196"/>
      <c r="L25" s="196"/>
      <c r="M25" s="195"/>
      <c r="N25" s="196"/>
      <c r="O25" s="196"/>
      <c r="P25" s="196"/>
      <c r="Q25" s="195"/>
      <c r="R25" s="196"/>
      <c r="S25" s="196"/>
      <c r="T25" s="196"/>
      <c r="U25" s="195"/>
      <c r="V25" s="196"/>
      <c r="W25" s="196"/>
      <c r="X25" s="196"/>
      <c r="Y25" s="195"/>
      <c r="Z25" s="196"/>
      <c r="AA25" s="196"/>
      <c r="AB25" s="147"/>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row>
    <row r="26" spans="1:68" x14ac:dyDescent="0.55000000000000004">
      <c r="A26" s="204"/>
      <c r="B26" s="205"/>
      <c r="C26" s="258"/>
      <c r="D26" s="110"/>
      <c r="E26" s="195"/>
      <c r="F26" s="196"/>
      <c r="G26" s="196"/>
      <c r="H26" s="196"/>
      <c r="I26" s="195"/>
      <c r="J26" s="196"/>
      <c r="K26" s="196"/>
      <c r="L26" s="196"/>
      <c r="M26" s="195"/>
      <c r="N26" s="196"/>
      <c r="O26" s="196"/>
      <c r="P26" s="196"/>
      <c r="Q26" s="195"/>
      <c r="R26" s="196"/>
      <c r="S26" s="196"/>
      <c r="T26" s="196"/>
      <c r="U26" s="195"/>
      <c r="V26" s="196"/>
      <c r="W26" s="196"/>
      <c r="X26" s="196"/>
      <c r="Y26" s="195"/>
      <c r="Z26" s="196"/>
      <c r="AA26" s="196"/>
      <c r="AB26" s="197"/>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row>
    <row r="27" spans="1:68" x14ac:dyDescent="0.55000000000000004">
      <c r="A27" s="204"/>
      <c r="B27" s="205"/>
      <c r="C27" s="258"/>
      <c r="D27" s="110"/>
      <c r="E27" s="195"/>
      <c r="F27" s="196"/>
      <c r="G27" s="196"/>
      <c r="H27" s="196"/>
      <c r="I27" s="195"/>
      <c r="J27" s="196"/>
      <c r="K27" s="196"/>
      <c r="L27" s="196"/>
      <c r="M27" s="195"/>
      <c r="N27" s="196"/>
      <c r="O27" s="196"/>
      <c r="P27" s="196"/>
      <c r="Q27" s="195"/>
      <c r="R27" s="196"/>
      <c r="S27" s="196"/>
      <c r="T27" s="196"/>
      <c r="U27" s="195"/>
      <c r="V27" s="196"/>
      <c r="W27" s="196"/>
      <c r="X27" s="196"/>
      <c r="Y27" s="195"/>
      <c r="Z27" s="196"/>
      <c r="AA27" s="196"/>
      <c r="AB27" s="147"/>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row>
    <row r="28" spans="1:68" x14ac:dyDescent="0.55000000000000004">
      <c r="A28" s="204"/>
      <c r="B28" s="205"/>
      <c r="C28" s="258"/>
      <c r="D28" s="110"/>
      <c r="E28" s="195"/>
      <c r="F28" s="196"/>
      <c r="G28" s="196"/>
      <c r="H28" s="196"/>
      <c r="I28" s="195"/>
      <c r="J28" s="196"/>
      <c r="K28" s="196"/>
      <c r="L28" s="196"/>
      <c r="M28" s="195"/>
      <c r="N28" s="196"/>
      <c r="O28" s="196"/>
      <c r="P28" s="196"/>
      <c r="Q28" s="195"/>
      <c r="R28" s="196"/>
      <c r="S28" s="196"/>
      <c r="T28" s="196"/>
      <c r="U28" s="195"/>
      <c r="V28" s="196"/>
      <c r="W28" s="196"/>
      <c r="X28" s="196"/>
      <c r="Y28" s="195"/>
      <c r="Z28" s="196"/>
      <c r="AA28" s="196"/>
      <c r="AB28" s="147"/>
      <c r="AC28" s="200"/>
      <c r="AD28" s="200"/>
      <c r="AE28" s="200"/>
      <c r="AF28" s="200"/>
      <c r="AG28" s="200"/>
      <c r="AH28" s="200"/>
      <c r="AI28" s="200"/>
      <c r="AJ28" s="200"/>
      <c r="AK28" s="200"/>
      <c r="AL28" s="200"/>
      <c r="AM28" s="200"/>
      <c r="AN28" s="200"/>
      <c r="AO28" s="200"/>
      <c r="AP28" s="200"/>
      <c r="AQ28" s="200"/>
      <c r="AR28" s="200"/>
      <c r="AS28" s="200"/>
      <c r="AT28" s="200"/>
      <c r="AU28" s="200"/>
      <c r="AV28" s="200"/>
      <c r="AW28" s="200"/>
      <c r="AX28" s="200"/>
      <c r="AY28" s="200"/>
      <c r="AZ28" s="200"/>
      <c r="BA28" s="200"/>
      <c r="BB28" s="200"/>
      <c r="BC28" s="200"/>
      <c r="BD28" s="200"/>
      <c r="BE28" s="200"/>
      <c r="BF28" s="200"/>
      <c r="BG28" s="200"/>
      <c r="BH28" s="200"/>
      <c r="BI28" s="200"/>
      <c r="BJ28" s="200"/>
      <c r="BK28" s="200"/>
      <c r="BL28" s="200"/>
      <c r="BM28" s="200"/>
      <c r="BN28" s="200"/>
      <c r="BO28" s="200"/>
      <c r="BP28" s="200"/>
    </row>
    <row r="29" spans="1:68" x14ac:dyDescent="0.55000000000000004">
      <c r="A29" s="204"/>
      <c r="B29" s="205"/>
      <c r="C29" s="258"/>
      <c r="D29" s="110"/>
      <c r="E29" s="195"/>
      <c r="F29" s="196"/>
      <c r="G29" s="196"/>
      <c r="H29" s="196"/>
      <c r="I29" s="195"/>
      <c r="J29" s="196"/>
      <c r="K29" s="196"/>
      <c r="L29" s="196"/>
      <c r="M29" s="195"/>
      <c r="N29" s="196"/>
      <c r="O29" s="196"/>
      <c r="P29" s="196"/>
      <c r="Q29" s="195"/>
      <c r="R29" s="196"/>
      <c r="S29" s="196"/>
      <c r="T29" s="196"/>
      <c r="U29" s="195"/>
      <c r="V29" s="196"/>
      <c r="W29" s="196"/>
      <c r="X29" s="196"/>
      <c r="Y29" s="195"/>
      <c r="Z29" s="196"/>
      <c r="AA29" s="196"/>
      <c r="AB29" s="147"/>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0"/>
      <c r="BK29" s="200"/>
      <c r="BL29" s="200"/>
      <c r="BM29" s="200"/>
      <c r="BN29" s="200"/>
      <c r="BO29" s="200"/>
      <c r="BP29" s="200"/>
    </row>
    <row r="30" spans="1:68" x14ac:dyDescent="0.55000000000000004">
      <c r="A30" s="204"/>
      <c r="B30" s="205"/>
      <c r="C30" s="258"/>
      <c r="D30" s="110"/>
      <c r="E30" s="195"/>
      <c r="F30" s="196"/>
      <c r="G30" s="196"/>
      <c r="H30" s="196"/>
      <c r="I30" s="195"/>
      <c r="J30" s="196"/>
      <c r="K30" s="196"/>
      <c r="L30" s="196"/>
      <c r="M30" s="195"/>
      <c r="N30" s="196"/>
      <c r="O30" s="196"/>
      <c r="P30" s="196"/>
      <c r="Q30" s="195"/>
      <c r="R30" s="196"/>
      <c r="S30" s="196"/>
      <c r="T30" s="196"/>
      <c r="U30" s="195"/>
      <c r="V30" s="196"/>
      <c r="W30" s="196"/>
      <c r="X30" s="196"/>
      <c r="Y30" s="195"/>
      <c r="Z30" s="196"/>
      <c r="AA30" s="196"/>
      <c r="AB30" s="147"/>
      <c r="AC30" s="200"/>
      <c r="AD30" s="200"/>
      <c r="AE30" s="200"/>
      <c r="AF30" s="200"/>
      <c r="AG30" s="200"/>
      <c r="AH30" s="200"/>
      <c r="AI30" s="200"/>
      <c r="AJ30" s="200"/>
      <c r="AK30" s="200"/>
      <c r="AL30" s="200"/>
      <c r="AM30" s="200"/>
      <c r="AN30" s="200"/>
      <c r="AO30" s="200"/>
      <c r="AP30" s="200"/>
      <c r="AQ30" s="200"/>
      <c r="AR30" s="200"/>
      <c r="AS30" s="200"/>
      <c r="AT30" s="200"/>
      <c r="AU30" s="200"/>
      <c r="AV30" s="200"/>
      <c r="AW30" s="200"/>
      <c r="AX30" s="200"/>
      <c r="AY30" s="200"/>
      <c r="AZ30" s="200"/>
      <c r="BA30" s="200"/>
      <c r="BB30" s="200"/>
      <c r="BC30" s="200"/>
      <c r="BD30" s="200"/>
      <c r="BE30" s="200"/>
      <c r="BF30" s="200"/>
      <c r="BG30" s="200"/>
      <c r="BH30" s="200"/>
      <c r="BI30" s="200"/>
      <c r="BJ30" s="200"/>
      <c r="BK30" s="200"/>
      <c r="BL30" s="200"/>
      <c r="BM30" s="200"/>
      <c r="BN30" s="200"/>
      <c r="BO30" s="200"/>
      <c r="BP30" s="200"/>
    </row>
    <row r="31" spans="1:68" x14ac:dyDescent="0.55000000000000004">
      <c r="A31" s="204"/>
      <c r="B31" s="205"/>
      <c r="C31" s="258"/>
      <c r="D31" s="110"/>
      <c r="E31" s="195"/>
      <c r="F31" s="196"/>
      <c r="G31" s="196"/>
      <c r="H31" s="196"/>
      <c r="I31" s="195"/>
      <c r="J31" s="196"/>
      <c r="K31" s="196"/>
      <c r="L31" s="196"/>
      <c r="M31" s="195"/>
      <c r="N31" s="196"/>
      <c r="O31" s="196"/>
      <c r="P31" s="196"/>
      <c r="Q31" s="195"/>
      <c r="R31" s="196"/>
      <c r="S31" s="196"/>
      <c r="T31" s="196"/>
      <c r="U31" s="195"/>
      <c r="V31" s="196"/>
      <c r="W31" s="196"/>
      <c r="X31" s="196"/>
      <c r="Y31" s="195"/>
      <c r="Z31" s="196"/>
      <c r="AA31" s="196"/>
      <c r="AB31" s="147"/>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row>
    <row r="32" spans="1:68" x14ac:dyDescent="0.55000000000000004">
      <c r="A32" s="204"/>
      <c r="B32" s="205"/>
      <c r="C32" s="258"/>
      <c r="D32" s="110"/>
      <c r="E32" s="195"/>
      <c r="F32" s="196"/>
      <c r="G32" s="196"/>
      <c r="H32" s="196"/>
      <c r="I32" s="195"/>
      <c r="J32" s="196"/>
      <c r="K32" s="196"/>
      <c r="L32" s="196"/>
      <c r="M32" s="195"/>
      <c r="N32" s="196"/>
      <c r="O32" s="196"/>
      <c r="P32" s="196"/>
      <c r="Q32" s="195"/>
      <c r="R32" s="196"/>
      <c r="S32" s="196"/>
      <c r="T32" s="196"/>
      <c r="U32" s="195"/>
      <c r="V32" s="196"/>
      <c r="W32" s="196"/>
      <c r="X32" s="196"/>
      <c r="Y32" s="195"/>
      <c r="Z32" s="196"/>
      <c r="AA32" s="196"/>
      <c r="AB32" s="147"/>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row>
    <row r="33" spans="1:68" ht="28.2" customHeight="1" x14ac:dyDescent="0.55000000000000004">
      <c r="A33" s="204"/>
      <c r="B33" s="205"/>
      <c r="C33" s="258"/>
      <c r="D33" s="110"/>
      <c r="E33" s="195"/>
      <c r="F33" s="196"/>
      <c r="G33" s="196"/>
      <c r="H33" s="196"/>
      <c r="I33" s="195"/>
      <c r="J33" s="196"/>
      <c r="K33" s="196"/>
      <c r="L33" s="196"/>
      <c r="M33" s="195"/>
      <c r="N33" s="196"/>
      <c r="O33" s="196"/>
      <c r="P33" s="196"/>
      <c r="Q33" s="195"/>
      <c r="R33" s="196"/>
      <c r="S33" s="196"/>
      <c r="T33" s="196"/>
      <c r="U33" s="195"/>
      <c r="V33" s="196"/>
      <c r="W33" s="196"/>
      <c r="X33" s="196"/>
      <c r="Y33" s="195"/>
      <c r="Z33" s="196"/>
      <c r="AA33" s="196"/>
      <c r="AB33" s="147"/>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row>
    <row r="34" spans="1:68" x14ac:dyDescent="0.55000000000000004">
      <c r="A34" s="204"/>
      <c r="B34" s="205"/>
      <c r="C34" s="258"/>
      <c r="D34" s="110"/>
      <c r="E34" s="195"/>
      <c r="F34" s="196"/>
      <c r="G34" s="196"/>
      <c r="H34" s="196"/>
      <c r="I34" s="195"/>
      <c r="J34" s="196"/>
      <c r="K34" s="196"/>
      <c r="L34" s="196"/>
      <c r="M34" s="195"/>
      <c r="N34" s="196"/>
      <c r="O34" s="196"/>
      <c r="P34" s="196"/>
      <c r="Q34" s="195"/>
      <c r="R34" s="196"/>
      <c r="S34" s="196"/>
      <c r="T34" s="196"/>
      <c r="U34" s="195"/>
      <c r="V34" s="196"/>
      <c r="W34" s="196"/>
      <c r="X34" s="196"/>
      <c r="Y34" s="195"/>
      <c r="Z34" s="196"/>
      <c r="AA34" s="196"/>
      <c r="AB34" s="147"/>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row>
    <row r="35" spans="1:68" x14ac:dyDescent="0.55000000000000004">
      <c r="A35" s="204"/>
      <c r="B35" s="205"/>
      <c r="C35" s="258"/>
      <c r="D35" s="110"/>
      <c r="E35" s="195"/>
      <c r="F35" s="196"/>
      <c r="G35" s="196"/>
      <c r="H35" s="196"/>
      <c r="I35" s="195"/>
      <c r="J35" s="196"/>
      <c r="K35" s="196"/>
      <c r="L35" s="196"/>
      <c r="M35" s="195"/>
      <c r="N35" s="196"/>
      <c r="O35" s="196"/>
      <c r="P35" s="196"/>
      <c r="Q35" s="195"/>
      <c r="R35" s="196"/>
      <c r="S35" s="196"/>
      <c r="T35" s="196"/>
      <c r="U35" s="195"/>
      <c r="V35" s="196"/>
      <c r="W35" s="196"/>
      <c r="X35" s="196"/>
      <c r="Y35" s="195"/>
      <c r="Z35" s="196"/>
      <c r="AA35" s="196"/>
      <c r="AB35" s="147"/>
      <c r="AC35" s="200"/>
      <c r="AD35" s="200"/>
      <c r="AE35" s="200"/>
      <c r="AF35" s="200"/>
      <c r="AG35" s="200"/>
      <c r="AH35" s="200"/>
      <c r="AI35" s="200"/>
      <c r="AJ35" s="200"/>
      <c r="AK35" s="200"/>
      <c r="AL35" s="200"/>
      <c r="AM35" s="200"/>
      <c r="AN35" s="200"/>
      <c r="AO35" s="200"/>
      <c r="AP35" s="200"/>
      <c r="AQ35" s="200"/>
      <c r="AR35" s="200"/>
      <c r="AS35" s="200"/>
      <c r="AT35" s="200"/>
      <c r="AU35" s="200"/>
      <c r="AV35" s="200"/>
      <c r="AW35" s="200"/>
      <c r="AX35" s="200"/>
      <c r="AY35" s="200"/>
      <c r="AZ35" s="200"/>
      <c r="BA35" s="200"/>
      <c r="BB35" s="200"/>
      <c r="BC35" s="200"/>
      <c r="BD35" s="200"/>
      <c r="BE35" s="200"/>
      <c r="BF35" s="200"/>
      <c r="BG35" s="200"/>
      <c r="BH35" s="200"/>
      <c r="BI35" s="200"/>
      <c r="BJ35" s="200"/>
      <c r="BK35" s="200"/>
      <c r="BL35" s="200"/>
      <c r="BM35" s="200"/>
      <c r="BN35" s="200"/>
      <c r="BO35" s="200"/>
      <c r="BP35" s="200"/>
    </row>
    <row r="36" spans="1:68" x14ac:dyDescent="0.55000000000000004">
      <c r="A36" s="204"/>
      <c r="B36" s="205"/>
      <c r="C36" s="258"/>
      <c r="D36" s="110"/>
      <c r="E36" s="195"/>
      <c r="F36" s="196"/>
      <c r="G36" s="196"/>
      <c r="H36" s="196"/>
      <c r="I36" s="195"/>
      <c r="J36" s="196"/>
      <c r="K36" s="196"/>
      <c r="L36" s="196"/>
      <c r="M36" s="195"/>
      <c r="N36" s="196"/>
      <c r="O36" s="196"/>
      <c r="P36" s="196"/>
      <c r="Q36" s="195"/>
      <c r="R36" s="196"/>
      <c r="S36" s="196"/>
      <c r="T36" s="196"/>
      <c r="U36" s="195"/>
      <c r="V36" s="196"/>
      <c r="W36" s="196"/>
      <c r="X36" s="196"/>
      <c r="Y36" s="195"/>
      <c r="Z36" s="196"/>
      <c r="AA36" s="196"/>
      <c r="AB36" s="147"/>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row>
    <row r="37" spans="1:68" x14ac:dyDescent="0.55000000000000004">
      <c r="A37" s="204"/>
      <c r="B37" s="205"/>
      <c r="C37" s="258"/>
      <c r="D37" s="110"/>
      <c r="E37" s="195"/>
      <c r="F37" s="196"/>
      <c r="G37" s="196"/>
      <c r="H37" s="196"/>
      <c r="I37" s="195"/>
      <c r="J37" s="196"/>
      <c r="K37" s="196"/>
      <c r="L37" s="196"/>
      <c r="M37" s="195"/>
      <c r="N37" s="196"/>
      <c r="O37" s="196"/>
      <c r="P37" s="196"/>
      <c r="Q37" s="195"/>
      <c r="R37" s="196"/>
      <c r="S37" s="196"/>
      <c r="T37" s="196"/>
      <c r="U37" s="195"/>
      <c r="V37" s="196"/>
      <c r="W37" s="196"/>
      <c r="X37" s="196"/>
      <c r="Y37" s="195"/>
      <c r="Z37" s="196"/>
      <c r="AA37" s="196"/>
      <c r="AB37" s="147"/>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row>
    <row r="38" spans="1:68" ht="14.7" thickBot="1" x14ac:dyDescent="0.6">
      <c r="A38" s="204"/>
      <c r="B38" s="139"/>
      <c r="C38" s="225"/>
      <c r="D38" s="198"/>
      <c r="E38" s="199"/>
      <c r="F38" s="140"/>
      <c r="G38" s="140"/>
      <c r="H38" s="140"/>
      <c r="I38" s="199"/>
      <c r="J38" s="140"/>
      <c r="K38" s="140"/>
      <c r="L38" s="140"/>
      <c r="M38" s="199"/>
      <c r="N38" s="140"/>
      <c r="O38" s="140"/>
      <c r="P38" s="140"/>
      <c r="Q38" s="199"/>
      <c r="R38" s="140"/>
      <c r="S38" s="140"/>
      <c r="T38" s="140"/>
      <c r="U38" s="199"/>
      <c r="V38" s="140"/>
      <c r="W38" s="140"/>
      <c r="X38" s="140"/>
      <c r="Y38" s="199"/>
      <c r="Z38" s="140"/>
      <c r="AA38" s="140"/>
      <c r="AB38" s="141"/>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row>
    <row r="39" spans="1:68" ht="14.7" thickTop="1" x14ac:dyDescent="0.55000000000000004">
      <c r="A39" s="200"/>
      <c r="B39" s="200"/>
      <c r="C39" s="200"/>
      <c r="D39" s="200"/>
      <c r="E39" s="226"/>
      <c r="F39" s="200"/>
      <c r="G39" s="200"/>
      <c r="H39" s="200"/>
      <c r="I39" s="226"/>
      <c r="J39" s="200"/>
      <c r="K39" s="200"/>
      <c r="L39" s="200"/>
      <c r="M39" s="226"/>
      <c r="N39" s="200"/>
      <c r="O39" s="200"/>
      <c r="P39" s="200"/>
      <c r="Q39" s="226"/>
      <c r="R39" s="200"/>
      <c r="S39" s="200"/>
      <c r="T39" s="200"/>
      <c r="U39" s="226"/>
      <c r="V39" s="200"/>
      <c r="W39" s="200"/>
      <c r="X39" s="200"/>
      <c r="Y39" s="226"/>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row>
    <row r="40" spans="1:68" s="203" customFormat="1" ht="14.4" customHeight="1" x14ac:dyDescent="0.55000000000000004">
      <c r="A40" s="200"/>
      <c r="B40" s="200"/>
      <c r="C40" s="200"/>
      <c r="D40" s="200"/>
      <c r="E40" s="226"/>
      <c r="F40" s="200"/>
      <c r="G40" s="200"/>
      <c r="H40" s="200"/>
      <c r="I40" s="226"/>
      <c r="J40" s="200"/>
      <c r="K40" s="200"/>
      <c r="L40" s="200"/>
      <c r="M40" s="226"/>
      <c r="N40" s="200"/>
      <c r="O40" s="200"/>
      <c r="P40" s="200"/>
      <c r="Q40" s="226"/>
      <c r="R40" s="200"/>
      <c r="S40" s="200"/>
      <c r="T40" s="200"/>
      <c r="U40" s="226"/>
      <c r="V40" s="200"/>
      <c r="W40" s="200"/>
      <c r="X40" s="200"/>
      <c r="Y40" s="226"/>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row>
    <row r="41" spans="1:68" s="203" customFormat="1" ht="37.950000000000003" customHeight="1" x14ac:dyDescent="0.55000000000000004">
      <c r="A41" s="200"/>
      <c r="B41" s="200"/>
      <c r="C41" s="200"/>
      <c r="D41" s="200"/>
      <c r="E41" s="226"/>
      <c r="F41" s="200"/>
      <c r="G41" s="200"/>
      <c r="H41" s="200"/>
      <c r="I41" s="226"/>
      <c r="J41" s="200"/>
      <c r="K41" s="200"/>
      <c r="L41" s="200"/>
      <c r="M41" s="226"/>
      <c r="N41" s="200"/>
      <c r="O41" s="200"/>
      <c r="P41" s="200"/>
      <c r="Q41" s="226"/>
      <c r="R41" s="200"/>
      <c r="S41" s="200"/>
      <c r="T41" s="200"/>
      <c r="U41" s="226"/>
      <c r="V41" s="200"/>
      <c r="W41" s="200"/>
      <c r="X41" s="200"/>
      <c r="Y41" s="226"/>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row>
    <row r="42" spans="1:68" s="203" customFormat="1" ht="17.399999999999999" customHeight="1" x14ac:dyDescent="0.55000000000000004">
      <c r="A42" s="200"/>
      <c r="B42" s="200"/>
      <c r="C42" s="200"/>
      <c r="D42" s="200"/>
      <c r="E42" s="226"/>
      <c r="F42" s="200"/>
      <c r="G42" s="200"/>
      <c r="H42" s="200"/>
      <c r="I42" s="226"/>
      <c r="J42" s="200"/>
      <c r="K42" s="200"/>
      <c r="L42" s="200"/>
      <c r="M42" s="226"/>
      <c r="N42" s="200"/>
      <c r="O42" s="200"/>
      <c r="P42" s="200"/>
      <c r="Q42" s="226"/>
      <c r="R42" s="200"/>
      <c r="S42" s="200"/>
      <c r="T42" s="200"/>
      <c r="U42" s="226"/>
      <c r="V42" s="200"/>
      <c r="W42" s="200"/>
      <c r="X42" s="200"/>
      <c r="Y42" s="226"/>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row>
    <row r="43" spans="1:68" x14ac:dyDescent="0.55000000000000004">
      <c r="A43" s="200"/>
      <c r="B43" s="200"/>
      <c r="C43" s="200"/>
      <c r="D43" s="200"/>
      <c r="E43" s="226"/>
      <c r="F43" s="200"/>
      <c r="G43" s="200"/>
      <c r="H43" s="200"/>
      <c r="I43" s="226"/>
      <c r="J43" s="200"/>
      <c r="K43" s="200"/>
      <c r="L43" s="200"/>
      <c r="M43" s="226"/>
      <c r="N43" s="200"/>
      <c r="O43" s="200"/>
      <c r="P43" s="200"/>
      <c r="Q43" s="226"/>
      <c r="R43" s="200"/>
      <c r="S43" s="200"/>
      <c r="T43" s="200"/>
      <c r="U43" s="226"/>
      <c r="V43" s="200"/>
      <c r="W43" s="200"/>
      <c r="X43" s="200"/>
      <c r="Y43" s="226"/>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row>
    <row r="44" spans="1:68" ht="17.399999999999999" customHeight="1" x14ac:dyDescent="0.55000000000000004">
      <c r="A44" s="200"/>
      <c r="B44" s="200"/>
      <c r="C44" s="200"/>
      <c r="D44" s="200"/>
      <c r="E44" s="226"/>
      <c r="F44" s="200"/>
      <c r="G44" s="200"/>
      <c r="H44" s="200"/>
      <c r="I44" s="226"/>
      <c r="J44" s="200"/>
      <c r="K44" s="200"/>
      <c r="L44" s="200"/>
      <c r="M44" s="226"/>
      <c r="N44" s="200"/>
      <c r="O44" s="200"/>
      <c r="P44" s="200"/>
      <c r="Q44" s="226"/>
      <c r="R44" s="200"/>
      <c r="S44" s="200"/>
      <c r="T44" s="200"/>
      <c r="U44" s="226"/>
      <c r="V44" s="200"/>
      <c r="W44" s="200"/>
      <c r="X44" s="200"/>
      <c r="Y44" s="226"/>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row>
    <row r="45" spans="1:68" x14ac:dyDescent="0.55000000000000004">
      <c r="A45" s="200"/>
      <c r="B45" s="200"/>
      <c r="C45" s="200"/>
      <c r="D45" s="200"/>
      <c r="E45" s="226"/>
      <c r="F45" s="200"/>
      <c r="G45" s="200"/>
      <c r="H45" s="200"/>
      <c r="I45" s="226"/>
      <c r="J45" s="200"/>
      <c r="K45" s="200"/>
      <c r="L45" s="200"/>
      <c r="M45" s="226"/>
      <c r="N45" s="200"/>
      <c r="O45" s="200"/>
      <c r="P45" s="200"/>
      <c r="Q45" s="226"/>
      <c r="R45" s="200"/>
      <c r="S45" s="200"/>
      <c r="T45" s="200"/>
      <c r="U45" s="226"/>
      <c r="V45" s="200"/>
      <c r="W45" s="200"/>
      <c r="X45" s="200"/>
      <c r="Y45" s="226"/>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row>
    <row r="46" spans="1:68" x14ac:dyDescent="0.55000000000000004">
      <c r="A46" s="200"/>
      <c r="B46" s="200"/>
      <c r="C46" s="200"/>
      <c r="D46" s="200"/>
      <c r="E46" s="226"/>
      <c r="F46" s="200"/>
      <c r="G46" s="200"/>
      <c r="H46" s="200"/>
      <c r="I46" s="226"/>
      <c r="J46" s="200"/>
      <c r="K46" s="200"/>
      <c r="L46" s="200"/>
      <c r="M46" s="226"/>
      <c r="N46" s="200"/>
      <c r="O46" s="200"/>
      <c r="P46" s="200"/>
      <c r="Q46" s="226"/>
      <c r="R46" s="200"/>
      <c r="S46" s="200"/>
      <c r="T46" s="200"/>
      <c r="U46" s="226"/>
      <c r="V46" s="200"/>
      <c r="W46" s="200"/>
      <c r="X46" s="200"/>
      <c r="Y46" s="226"/>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row>
    <row r="47" spans="1:68" x14ac:dyDescent="0.55000000000000004">
      <c r="A47" s="200"/>
      <c r="B47" s="200"/>
      <c r="C47" s="200"/>
      <c r="D47" s="200"/>
      <c r="E47" s="226"/>
      <c r="F47" s="200"/>
      <c r="G47" s="200"/>
      <c r="H47" s="200"/>
      <c r="I47" s="226"/>
      <c r="J47" s="200"/>
      <c r="K47" s="200"/>
      <c r="L47" s="200"/>
      <c r="M47" s="226"/>
      <c r="N47" s="200"/>
      <c r="O47" s="200"/>
      <c r="P47" s="200"/>
      <c r="Q47" s="226"/>
      <c r="R47" s="200"/>
      <c r="S47" s="200"/>
      <c r="T47" s="200"/>
      <c r="U47" s="226"/>
      <c r="V47" s="200"/>
      <c r="W47" s="200"/>
      <c r="X47" s="200"/>
      <c r="Y47" s="226"/>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row>
    <row r="48" spans="1:68" x14ac:dyDescent="0.55000000000000004">
      <c r="A48" s="200"/>
      <c r="B48" s="200"/>
      <c r="C48" s="200"/>
      <c r="D48" s="200"/>
      <c r="E48" s="226"/>
      <c r="F48" s="200"/>
      <c r="G48" s="200"/>
      <c r="H48" s="200"/>
      <c r="I48" s="226"/>
      <c r="J48" s="200"/>
      <c r="K48" s="200"/>
      <c r="L48" s="200"/>
      <c r="M48" s="226"/>
      <c r="N48" s="200"/>
      <c r="O48" s="200"/>
      <c r="P48" s="200"/>
      <c r="Q48" s="226"/>
      <c r="R48" s="200"/>
      <c r="S48" s="200"/>
      <c r="T48" s="200"/>
      <c r="U48" s="226"/>
      <c r="V48" s="200"/>
      <c r="W48" s="200"/>
      <c r="X48" s="200"/>
      <c r="Y48" s="226"/>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row>
    <row r="49" spans="1:68" s="91" customFormat="1" x14ac:dyDescent="0.55000000000000004">
      <c r="A49" s="200"/>
      <c r="B49" s="200"/>
      <c r="C49" s="200"/>
      <c r="D49" s="200"/>
      <c r="E49" s="226"/>
      <c r="F49" s="200"/>
      <c r="G49" s="200"/>
      <c r="H49" s="200"/>
      <c r="I49" s="226"/>
      <c r="J49" s="200"/>
      <c r="K49" s="200"/>
      <c r="L49" s="200"/>
      <c r="M49" s="226"/>
      <c r="N49" s="200"/>
      <c r="O49" s="200"/>
      <c r="P49" s="200"/>
      <c r="Q49" s="226"/>
      <c r="R49" s="200"/>
      <c r="S49" s="200"/>
      <c r="T49" s="200"/>
      <c r="U49" s="226"/>
      <c r="V49" s="200"/>
      <c r="W49" s="200"/>
      <c r="X49" s="200"/>
      <c r="Y49" s="226"/>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row>
    <row r="50" spans="1:68" s="91" customFormat="1" x14ac:dyDescent="0.55000000000000004">
      <c r="A50" s="200"/>
      <c r="B50" s="200"/>
      <c r="C50" s="200"/>
      <c r="D50" s="200"/>
      <c r="E50" s="226"/>
      <c r="F50" s="200"/>
      <c r="G50" s="200"/>
      <c r="H50" s="200"/>
      <c r="I50" s="226"/>
      <c r="J50" s="200"/>
      <c r="K50" s="200"/>
      <c r="L50" s="200"/>
      <c r="M50" s="226"/>
      <c r="N50" s="200"/>
      <c r="O50" s="200"/>
      <c r="P50" s="200"/>
      <c r="Q50" s="226"/>
      <c r="R50" s="200"/>
      <c r="S50" s="200"/>
      <c r="T50" s="200"/>
      <c r="U50" s="226"/>
      <c r="V50" s="200"/>
      <c r="W50" s="200"/>
      <c r="X50" s="200"/>
      <c r="Y50" s="226"/>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row>
    <row r="51" spans="1:68" s="91" customFormat="1" x14ac:dyDescent="0.55000000000000004">
      <c r="A51" s="200"/>
      <c r="B51" s="200"/>
      <c r="C51" s="200"/>
      <c r="D51" s="200"/>
      <c r="E51" s="226"/>
      <c r="F51" s="200"/>
      <c r="G51" s="200"/>
      <c r="H51" s="200"/>
      <c r="I51" s="226"/>
      <c r="J51" s="200"/>
      <c r="K51" s="200"/>
      <c r="L51" s="200"/>
      <c r="M51" s="226"/>
      <c r="N51" s="200"/>
      <c r="O51" s="200"/>
      <c r="P51" s="200"/>
      <c r="Q51" s="226"/>
      <c r="R51" s="200"/>
      <c r="S51" s="200"/>
      <c r="T51" s="200"/>
      <c r="U51" s="226"/>
      <c r="V51" s="200"/>
      <c r="W51" s="200"/>
      <c r="X51" s="200"/>
      <c r="Y51" s="226"/>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row>
    <row r="52" spans="1:68" s="91" customFormat="1" x14ac:dyDescent="0.55000000000000004">
      <c r="A52" s="200"/>
      <c r="B52" s="200"/>
      <c r="C52" s="200"/>
      <c r="D52" s="200"/>
      <c r="E52" s="226"/>
      <c r="F52" s="200"/>
      <c r="G52" s="200"/>
      <c r="H52" s="200"/>
      <c r="I52" s="226"/>
      <c r="J52" s="200"/>
      <c r="K52" s="200"/>
      <c r="L52" s="200"/>
      <c r="M52" s="226"/>
      <c r="N52" s="200"/>
      <c r="O52" s="200"/>
      <c r="P52" s="200"/>
      <c r="Q52" s="226"/>
      <c r="R52" s="200"/>
      <c r="S52" s="200"/>
      <c r="T52" s="200"/>
      <c r="U52" s="226"/>
      <c r="V52" s="200"/>
      <c r="W52" s="200"/>
      <c r="X52" s="200"/>
      <c r="Y52" s="226"/>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row>
    <row r="53" spans="1:68" s="91" customFormat="1" x14ac:dyDescent="0.55000000000000004">
      <c r="A53" s="200"/>
      <c r="B53" s="200"/>
      <c r="C53" s="200"/>
      <c r="D53" s="200"/>
      <c r="E53" s="226"/>
      <c r="F53" s="200"/>
      <c r="G53" s="200"/>
      <c r="H53" s="200"/>
      <c r="I53" s="226"/>
      <c r="J53" s="200"/>
      <c r="K53" s="200"/>
      <c r="L53" s="200"/>
      <c r="M53" s="226"/>
      <c r="N53" s="200"/>
      <c r="O53" s="200"/>
      <c r="P53" s="200"/>
      <c r="Q53" s="226"/>
      <c r="R53" s="200"/>
      <c r="S53" s="200"/>
      <c r="T53" s="200"/>
      <c r="U53" s="226"/>
      <c r="V53" s="200"/>
      <c r="W53" s="200"/>
      <c r="X53" s="200"/>
      <c r="Y53" s="226"/>
      <c r="Z53" s="200"/>
      <c r="AA53" s="200"/>
      <c r="AB53" s="200"/>
      <c r="AC53" s="200"/>
      <c r="AD53" s="200"/>
      <c r="AE53" s="200"/>
      <c r="AF53" s="200"/>
      <c r="AG53" s="200"/>
      <c r="AH53" s="200"/>
      <c r="AI53" s="200"/>
      <c r="AJ53" s="200"/>
      <c r="AK53" s="200"/>
      <c r="AL53" s="200"/>
      <c r="AM53" s="200"/>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row>
    <row r="54" spans="1:68" s="91" customFormat="1" x14ac:dyDescent="0.55000000000000004">
      <c r="A54" s="200"/>
      <c r="B54" s="200"/>
      <c r="C54" s="200"/>
      <c r="D54" s="200"/>
      <c r="E54" s="226"/>
      <c r="F54" s="200"/>
      <c r="G54" s="200"/>
      <c r="H54" s="200"/>
      <c r="I54" s="226"/>
      <c r="J54" s="200"/>
      <c r="K54" s="200"/>
      <c r="L54" s="200"/>
      <c r="M54" s="226"/>
      <c r="N54" s="200"/>
      <c r="O54" s="200"/>
      <c r="P54" s="200"/>
      <c r="Q54" s="226"/>
      <c r="R54" s="200"/>
      <c r="S54" s="200"/>
      <c r="T54" s="200"/>
      <c r="U54" s="226"/>
      <c r="V54" s="200"/>
      <c r="W54" s="200"/>
      <c r="X54" s="200"/>
      <c r="Y54" s="226"/>
      <c r="Z54" s="200"/>
      <c r="AA54" s="200"/>
      <c r="AB54" s="200"/>
      <c r="AC54" s="200"/>
      <c r="AD54" s="200"/>
      <c r="AE54" s="200"/>
      <c r="AF54" s="200"/>
      <c r="AG54" s="200"/>
      <c r="AH54" s="200"/>
      <c r="AI54" s="200"/>
      <c r="AJ54" s="200"/>
      <c r="AK54" s="200"/>
      <c r="AL54" s="200"/>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row>
    <row r="55" spans="1:68" s="91" customFormat="1" x14ac:dyDescent="0.55000000000000004">
      <c r="A55" s="200"/>
      <c r="B55" s="200"/>
      <c r="C55" s="200"/>
      <c r="D55" s="200"/>
      <c r="E55" s="226"/>
      <c r="F55" s="200"/>
      <c r="G55" s="200"/>
      <c r="H55" s="200"/>
      <c r="I55" s="226"/>
      <c r="J55" s="200"/>
      <c r="K55" s="200"/>
      <c r="L55" s="200"/>
      <c r="M55" s="226"/>
      <c r="N55" s="200"/>
      <c r="O55" s="200"/>
      <c r="P55" s="200"/>
      <c r="Q55" s="226"/>
      <c r="R55" s="200"/>
      <c r="S55" s="200"/>
      <c r="T55" s="200"/>
      <c r="U55" s="226"/>
      <c r="V55" s="200"/>
      <c r="W55" s="200"/>
      <c r="X55" s="200"/>
      <c r="Y55" s="226"/>
      <c r="Z55" s="200"/>
      <c r="AA55" s="200"/>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200"/>
      <c r="BJ55" s="200"/>
      <c r="BK55" s="200"/>
      <c r="BL55" s="200"/>
      <c r="BM55" s="200"/>
      <c r="BN55" s="200"/>
      <c r="BO55" s="200"/>
      <c r="BP55" s="200"/>
    </row>
    <row r="56" spans="1:68" s="91" customFormat="1" x14ac:dyDescent="0.55000000000000004">
      <c r="A56" s="200"/>
      <c r="B56" s="200"/>
      <c r="C56" s="200"/>
      <c r="D56" s="200"/>
      <c r="E56" s="226"/>
      <c r="F56" s="200"/>
      <c r="G56" s="200"/>
      <c r="H56" s="200"/>
      <c r="I56" s="226"/>
      <c r="J56" s="200"/>
      <c r="K56" s="200"/>
      <c r="L56" s="200"/>
      <c r="M56" s="226"/>
      <c r="N56" s="200"/>
      <c r="O56" s="200"/>
      <c r="P56" s="200"/>
      <c r="Q56" s="226"/>
      <c r="R56" s="200"/>
      <c r="S56" s="200"/>
      <c r="T56" s="200"/>
      <c r="U56" s="226"/>
      <c r="V56" s="200"/>
      <c r="W56" s="200"/>
      <c r="X56" s="200"/>
      <c r="Y56" s="226"/>
      <c r="Z56" s="200"/>
      <c r="AA56" s="200"/>
      <c r="AB56" s="200"/>
      <c r="AC56" s="200"/>
      <c r="AD56" s="200"/>
      <c r="AE56" s="200"/>
      <c r="AF56" s="200"/>
      <c r="AG56" s="200"/>
      <c r="AH56" s="200"/>
      <c r="AI56" s="200"/>
      <c r="AJ56" s="200"/>
      <c r="AK56" s="200"/>
      <c r="AL56" s="200"/>
      <c r="AM56" s="200"/>
      <c r="AN56" s="200"/>
      <c r="AO56" s="200"/>
      <c r="AP56" s="200"/>
      <c r="AQ56" s="200"/>
      <c r="AR56" s="200"/>
      <c r="AS56" s="200"/>
      <c r="AT56" s="200"/>
      <c r="AU56" s="200"/>
      <c r="AV56" s="200"/>
      <c r="AW56" s="200"/>
      <c r="AX56" s="200"/>
      <c r="AY56" s="200"/>
      <c r="AZ56" s="200"/>
      <c r="BA56" s="200"/>
      <c r="BB56" s="200"/>
      <c r="BC56" s="200"/>
      <c r="BD56" s="200"/>
      <c r="BE56" s="200"/>
      <c r="BF56" s="200"/>
      <c r="BG56" s="200"/>
      <c r="BH56" s="200"/>
      <c r="BI56" s="200"/>
      <c r="BJ56" s="200"/>
      <c r="BK56" s="200"/>
      <c r="BL56" s="200"/>
      <c r="BM56" s="200"/>
      <c r="BN56" s="200"/>
      <c r="BO56" s="200"/>
      <c r="BP56" s="200"/>
    </row>
    <row r="57" spans="1:68" s="91" customFormat="1" x14ac:dyDescent="0.55000000000000004">
      <c r="A57" s="200"/>
      <c r="B57" s="200"/>
      <c r="C57" s="200"/>
      <c r="D57" s="200"/>
      <c r="E57" s="226"/>
      <c r="F57" s="200"/>
      <c r="G57" s="200"/>
      <c r="H57" s="200"/>
      <c r="I57" s="226"/>
      <c r="J57" s="200"/>
      <c r="K57" s="200"/>
      <c r="L57" s="200"/>
      <c r="M57" s="226"/>
      <c r="N57" s="200"/>
      <c r="O57" s="200"/>
      <c r="P57" s="200"/>
      <c r="Q57" s="226"/>
      <c r="R57" s="200"/>
      <c r="S57" s="200"/>
      <c r="T57" s="200"/>
      <c r="U57" s="226"/>
      <c r="V57" s="200"/>
      <c r="W57" s="200"/>
      <c r="X57" s="200"/>
      <c r="Y57" s="226"/>
      <c r="Z57" s="200"/>
      <c r="AA57" s="200"/>
      <c r="AB57" s="200"/>
      <c r="AC57" s="200"/>
      <c r="AD57" s="200"/>
      <c r="AE57" s="200"/>
      <c r="AF57" s="200"/>
      <c r="AG57" s="200"/>
      <c r="AH57" s="200"/>
      <c r="AI57" s="200"/>
      <c r="AJ57" s="200"/>
      <c r="AK57" s="200"/>
      <c r="AL57" s="200"/>
      <c r="AM57" s="200"/>
      <c r="AN57" s="200"/>
      <c r="AO57" s="200"/>
      <c r="AP57" s="200"/>
      <c r="AQ57" s="200"/>
      <c r="AR57" s="200"/>
      <c r="AS57" s="200"/>
      <c r="AT57" s="200"/>
      <c r="AU57" s="200"/>
      <c r="AV57" s="200"/>
      <c r="AW57" s="200"/>
      <c r="AX57" s="200"/>
      <c r="AY57" s="200"/>
      <c r="AZ57" s="200"/>
      <c r="BA57" s="200"/>
      <c r="BB57" s="200"/>
      <c r="BC57" s="200"/>
      <c r="BD57" s="200"/>
      <c r="BE57" s="200"/>
      <c r="BF57" s="200"/>
      <c r="BG57" s="200"/>
      <c r="BH57" s="200"/>
      <c r="BI57" s="200"/>
      <c r="BJ57" s="200"/>
      <c r="BK57" s="200"/>
      <c r="BL57" s="200"/>
      <c r="BM57" s="200"/>
      <c r="BN57" s="200"/>
      <c r="BO57" s="200"/>
      <c r="BP57" s="200"/>
    </row>
    <row r="58" spans="1:68" s="91" customFormat="1" x14ac:dyDescent="0.55000000000000004">
      <c r="A58" s="200"/>
      <c r="B58" s="200"/>
      <c r="C58" s="200"/>
      <c r="D58" s="200"/>
      <c r="E58" s="226"/>
      <c r="F58" s="200"/>
      <c r="G58" s="200"/>
      <c r="H58" s="200"/>
      <c r="I58" s="226"/>
      <c r="J58" s="200"/>
      <c r="K58" s="200"/>
      <c r="L58" s="200"/>
      <c r="M58" s="226"/>
      <c r="N58" s="200"/>
      <c r="O58" s="200"/>
      <c r="P58" s="200"/>
      <c r="Q58" s="226"/>
      <c r="R58" s="200"/>
      <c r="S58" s="200"/>
      <c r="T58" s="200"/>
      <c r="U58" s="226"/>
      <c r="V58" s="200"/>
      <c r="W58" s="200"/>
      <c r="X58" s="200"/>
      <c r="Y58" s="226"/>
      <c r="Z58" s="200"/>
      <c r="AA58" s="200"/>
      <c r="AB58" s="200"/>
      <c r="AC58" s="200"/>
      <c r="AD58" s="200"/>
      <c r="AE58" s="200"/>
      <c r="AF58" s="200"/>
      <c r="AG58" s="200"/>
      <c r="AH58" s="200"/>
      <c r="AI58" s="200"/>
      <c r="AJ58" s="200"/>
      <c r="AK58" s="200"/>
      <c r="AL58" s="200"/>
      <c r="AM58" s="200"/>
      <c r="AN58" s="200"/>
      <c r="AO58" s="200"/>
      <c r="AP58" s="200"/>
      <c r="AQ58" s="200"/>
      <c r="AR58" s="200"/>
      <c r="AS58" s="200"/>
      <c r="AT58" s="200"/>
      <c r="AU58" s="200"/>
      <c r="AV58" s="200"/>
      <c r="AW58" s="200"/>
      <c r="AX58" s="200"/>
      <c r="AY58" s="200"/>
      <c r="AZ58" s="200"/>
      <c r="BA58" s="200"/>
      <c r="BB58" s="200"/>
      <c r="BC58" s="200"/>
      <c r="BD58" s="200"/>
      <c r="BE58" s="200"/>
      <c r="BF58" s="200"/>
      <c r="BG58" s="200"/>
      <c r="BH58" s="200"/>
      <c r="BI58" s="200"/>
      <c r="BJ58" s="200"/>
      <c r="BK58" s="200"/>
      <c r="BL58" s="200"/>
      <c r="BM58" s="200"/>
      <c r="BN58" s="200"/>
      <c r="BO58" s="200"/>
      <c r="BP58" s="200"/>
    </row>
    <row r="59" spans="1:68" s="91" customFormat="1" x14ac:dyDescent="0.55000000000000004">
      <c r="A59" s="200"/>
      <c r="B59" s="200"/>
      <c r="C59" s="200"/>
      <c r="D59" s="200"/>
      <c r="E59" s="226"/>
      <c r="F59" s="200"/>
      <c r="G59" s="200"/>
      <c r="H59" s="200"/>
      <c r="I59" s="226"/>
      <c r="J59" s="200"/>
      <c r="K59" s="200"/>
      <c r="L59" s="200"/>
      <c r="M59" s="226"/>
      <c r="N59" s="200"/>
      <c r="O59" s="200"/>
      <c r="P59" s="200"/>
      <c r="Q59" s="226"/>
      <c r="R59" s="200"/>
      <c r="S59" s="200"/>
      <c r="T59" s="200"/>
      <c r="U59" s="226"/>
      <c r="V59" s="200"/>
      <c r="W59" s="200"/>
      <c r="X59" s="200"/>
      <c r="Y59" s="226"/>
      <c r="Z59" s="200"/>
      <c r="AA59" s="200"/>
      <c r="AB59" s="200"/>
      <c r="AC59" s="200"/>
      <c r="AD59" s="200"/>
      <c r="AE59" s="200"/>
      <c r="AF59" s="200"/>
      <c r="AG59" s="200"/>
      <c r="AH59" s="200"/>
      <c r="AI59" s="200"/>
      <c r="AJ59" s="200"/>
      <c r="AK59" s="200"/>
      <c r="AL59" s="200"/>
      <c r="AM59" s="200"/>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row>
    <row r="60" spans="1:68" s="91" customFormat="1" x14ac:dyDescent="0.55000000000000004">
      <c r="A60" s="200"/>
      <c r="B60" s="200"/>
      <c r="C60" s="200"/>
      <c r="D60" s="200"/>
      <c r="E60" s="226"/>
      <c r="F60" s="200"/>
      <c r="G60" s="200"/>
      <c r="H60" s="200"/>
      <c r="I60" s="226"/>
      <c r="J60" s="200"/>
      <c r="K60" s="200"/>
      <c r="L60" s="200"/>
      <c r="M60" s="226"/>
      <c r="N60" s="200"/>
      <c r="O60" s="200"/>
      <c r="P60" s="200"/>
      <c r="Q60" s="226"/>
      <c r="R60" s="200"/>
      <c r="S60" s="200"/>
      <c r="T60" s="200"/>
      <c r="U60" s="226"/>
      <c r="V60" s="200"/>
      <c r="W60" s="200"/>
      <c r="X60" s="200"/>
      <c r="Y60" s="226"/>
      <c r="Z60" s="200"/>
      <c r="AA60" s="200"/>
      <c r="AB60" s="200"/>
      <c r="AC60" s="200"/>
      <c r="AD60" s="200"/>
      <c r="AE60" s="200"/>
      <c r="AF60" s="200"/>
      <c r="AG60" s="200"/>
      <c r="AH60" s="200"/>
      <c r="AI60" s="200"/>
      <c r="AJ60" s="200"/>
      <c r="AK60" s="200"/>
      <c r="AL60" s="200"/>
      <c r="AM60" s="200"/>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row>
    <row r="61" spans="1:68" s="91" customFormat="1" x14ac:dyDescent="0.55000000000000004">
      <c r="A61" s="200"/>
      <c r="B61" s="200"/>
      <c r="C61" s="200"/>
      <c r="D61" s="200"/>
      <c r="E61" s="226"/>
      <c r="F61" s="200"/>
      <c r="G61" s="200"/>
      <c r="H61" s="200"/>
      <c r="I61" s="226"/>
      <c r="J61" s="200"/>
      <c r="K61" s="200"/>
      <c r="L61" s="200"/>
      <c r="M61" s="226"/>
      <c r="N61" s="200"/>
      <c r="O61" s="200"/>
      <c r="P61" s="200"/>
      <c r="Q61" s="226"/>
      <c r="R61" s="200"/>
      <c r="S61" s="200"/>
      <c r="T61" s="200"/>
      <c r="U61" s="226"/>
      <c r="V61" s="200"/>
      <c r="W61" s="200"/>
      <c r="X61" s="200"/>
      <c r="Y61" s="226"/>
      <c r="Z61" s="200"/>
      <c r="AA61" s="200"/>
      <c r="AB61" s="200"/>
      <c r="AC61" s="200"/>
      <c r="AD61" s="200"/>
      <c r="AE61" s="200"/>
      <c r="AF61" s="200"/>
      <c r="AG61" s="200"/>
      <c r="AH61" s="200"/>
      <c r="AI61" s="200"/>
      <c r="AJ61" s="200"/>
      <c r="AK61" s="200"/>
      <c r="AL61" s="200"/>
      <c r="AM61" s="200"/>
      <c r="AN61" s="200"/>
      <c r="AO61" s="200"/>
      <c r="AP61" s="200"/>
      <c r="AQ61" s="200"/>
      <c r="AR61" s="200"/>
      <c r="AS61" s="200"/>
      <c r="AT61" s="200"/>
      <c r="AU61" s="200"/>
      <c r="AV61" s="200"/>
      <c r="AW61" s="200"/>
      <c r="AX61" s="200"/>
      <c r="AY61" s="200"/>
      <c r="AZ61" s="200"/>
      <c r="BA61" s="200"/>
      <c r="BB61" s="200"/>
      <c r="BC61" s="200"/>
      <c r="BD61" s="200"/>
      <c r="BE61" s="200"/>
      <c r="BF61" s="200"/>
      <c r="BG61" s="200"/>
      <c r="BH61" s="200"/>
      <c r="BI61" s="200"/>
      <c r="BJ61" s="200"/>
      <c r="BK61" s="200"/>
      <c r="BL61" s="200"/>
      <c r="BM61" s="200"/>
      <c r="BN61" s="200"/>
      <c r="BO61" s="200"/>
      <c r="BP61" s="200"/>
    </row>
    <row r="62" spans="1:68" s="91" customFormat="1" x14ac:dyDescent="0.55000000000000004">
      <c r="A62" s="200"/>
      <c r="B62" s="200"/>
      <c r="C62" s="200"/>
      <c r="D62" s="200"/>
      <c r="E62" s="226"/>
      <c r="F62" s="200"/>
      <c r="G62" s="200"/>
      <c r="H62" s="200"/>
      <c r="I62" s="226"/>
      <c r="J62" s="200"/>
      <c r="K62" s="200"/>
      <c r="L62" s="200"/>
      <c r="M62" s="226"/>
      <c r="N62" s="200"/>
      <c r="O62" s="200"/>
      <c r="P62" s="200"/>
      <c r="Q62" s="226"/>
      <c r="R62" s="200"/>
      <c r="S62" s="200"/>
      <c r="T62" s="200"/>
      <c r="U62" s="226"/>
      <c r="V62" s="200"/>
      <c r="W62" s="200"/>
      <c r="X62" s="200"/>
      <c r="Y62" s="226"/>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0"/>
      <c r="AY62" s="200"/>
      <c r="AZ62" s="200"/>
      <c r="BA62" s="200"/>
      <c r="BB62" s="200"/>
      <c r="BC62" s="200"/>
      <c r="BD62" s="200"/>
      <c r="BE62" s="200"/>
      <c r="BF62" s="200"/>
      <c r="BG62" s="200"/>
      <c r="BH62" s="200"/>
      <c r="BI62" s="200"/>
      <c r="BJ62" s="200"/>
      <c r="BK62" s="200"/>
      <c r="BL62" s="200"/>
      <c r="BM62" s="200"/>
      <c r="BN62" s="200"/>
      <c r="BO62" s="200"/>
      <c r="BP62" s="200"/>
    </row>
    <row r="63" spans="1:68" s="91" customFormat="1" x14ac:dyDescent="0.55000000000000004">
      <c r="A63" s="200"/>
      <c r="B63" s="200"/>
      <c r="C63" s="200"/>
      <c r="D63" s="200"/>
      <c r="E63" s="226"/>
      <c r="F63" s="200"/>
      <c r="G63" s="200"/>
      <c r="H63" s="200"/>
      <c r="I63" s="226"/>
      <c r="J63" s="200"/>
      <c r="K63" s="200"/>
      <c r="L63" s="200"/>
      <c r="M63" s="226"/>
      <c r="N63" s="200"/>
      <c r="O63" s="200"/>
      <c r="P63" s="200"/>
      <c r="Q63" s="226"/>
      <c r="R63" s="200"/>
      <c r="S63" s="200"/>
      <c r="T63" s="200"/>
      <c r="U63" s="226"/>
      <c r="V63" s="200"/>
      <c r="W63" s="200"/>
      <c r="X63" s="200"/>
      <c r="Y63" s="226"/>
      <c r="Z63" s="200"/>
      <c r="AA63" s="200"/>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200"/>
      <c r="BA63" s="200"/>
      <c r="BB63" s="200"/>
      <c r="BC63" s="200"/>
      <c r="BD63" s="200"/>
      <c r="BE63" s="200"/>
      <c r="BF63" s="200"/>
      <c r="BG63" s="200"/>
      <c r="BH63" s="200"/>
      <c r="BI63" s="200"/>
      <c r="BJ63" s="200"/>
      <c r="BK63" s="200"/>
      <c r="BL63" s="200"/>
      <c r="BM63" s="200"/>
      <c r="BN63" s="200"/>
      <c r="BO63" s="200"/>
      <c r="BP63" s="200"/>
    </row>
    <row r="64" spans="1:68" s="91" customFormat="1" x14ac:dyDescent="0.55000000000000004">
      <c r="A64" s="200"/>
      <c r="B64" s="200"/>
      <c r="C64" s="200"/>
      <c r="D64" s="200"/>
      <c r="E64" s="226"/>
      <c r="F64" s="200"/>
      <c r="G64" s="200"/>
      <c r="H64" s="200"/>
      <c r="I64" s="226"/>
      <c r="J64" s="200"/>
      <c r="K64" s="200"/>
      <c r="L64" s="200"/>
      <c r="M64" s="226"/>
      <c r="N64" s="200"/>
      <c r="O64" s="200"/>
      <c r="P64" s="200"/>
      <c r="Q64" s="226"/>
      <c r="R64" s="200"/>
      <c r="S64" s="200"/>
      <c r="T64" s="200"/>
      <c r="U64" s="226"/>
      <c r="V64" s="200"/>
      <c r="W64" s="200"/>
      <c r="X64" s="200"/>
      <c r="Y64" s="226"/>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row>
    <row r="65" spans="1:68" s="91" customFormat="1" x14ac:dyDescent="0.55000000000000004">
      <c r="A65" s="200"/>
      <c r="B65" s="200"/>
      <c r="C65" s="200"/>
      <c r="D65" s="200"/>
      <c r="E65" s="226"/>
      <c r="F65" s="200"/>
      <c r="G65" s="200"/>
      <c r="H65" s="200"/>
      <c r="I65" s="226"/>
      <c r="J65" s="200"/>
      <c r="K65" s="200"/>
      <c r="L65" s="200"/>
      <c r="M65" s="226"/>
      <c r="N65" s="200"/>
      <c r="O65" s="200"/>
      <c r="P65" s="200"/>
      <c r="Q65" s="226"/>
      <c r="R65" s="200"/>
      <c r="S65" s="200"/>
      <c r="T65" s="200"/>
      <c r="U65" s="226"/>
      <c r="V65" s="200"/>
      <c r="W65" s="200"/>
      <c r="X65" s="200"/>
      <c r="Y65" s="226"/>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row>
    <row r="66" spans="1:68" s="91" customFormat="1" x14ac:dyDescent="0.55000000000000004">
      <c r="A66" s="200"/>
      <c r="B66" s="200"/>
      <c r="C66" s="200"/>
      <c r="D66" s="200"/>
      <c r="E66" s="226"/>
      <c r="F66" s="200"/>
      <c r="G66" s="200"/>
      <c r="H66" s="200"/>
      <c r="I66" s="226"/>
      <c r="J66" s="200"/>
      <c r="K66" s="200"/>
      <c r="L66" s="200"/>
      <c r="M66" s="226"/>
      <c r="N66" s="200"/>
      <c r="O66" s="200"/>
      <c r="P66" s="200"/>
      <c r="Q66" s="226"/>
      <c r="R66" s="200"/>
      <c r="S66" s="200"/>
      <c r="T66" s="200"/>
      <c r="U66" s="226"/>
      <c r="V66" s="200"/>
      <c r="W66" s="200"/>
      <c r="X66" s="200"/>
      <c r="Y66" s="226"/>
      <c r="Z66" s="200"/>
      <c r="AA66" s="200"/>
      <c r="AB66" s="200"/>
      <c r="AC66" s="200"/>
      <c r="AD66" s="200"/>
      <c r="AE66" s="200"/>
      <c r="AF66" s="200"/>
      <c r="AG66" s="200"/>
      <c r="AH66" s="200"/>
      <c r="AI66" s="200"/>
      <c r="AJ66" s="200"/>
      <c r="AK66" s="200"/>
      <c r="AL66" s="200"/>
      <c r="AM66" s="200"/>
      <c r="AN66" s="200"/>
      <c r="AO66" s="200"/>
      <c r="AP66" s="200"/>
      <c r="AQ66" s="200"/>
      <c r="AR66" s="200"/>
      <c r="AS66" s="200"/>
      <c r="AT66" s="200"/>
      <c r="AU66" s="200"/>
      <c r="AV66" s="200"/>
      <c r="AW66" s="200"/>
      <c r="AX66" s="200"/>
      <c r="AY66" s="200"/>
      <c r="AZ66" s="200"/>
      <c r="BA66" s="200"/>
      <c r="BB66" s="200"/>
      <c r="BC66" s="200"/>
      <c r="BD66" s="200"/>
      <c r="BE66" s="200"/>
      <c r="BF66" s="200"/>
      <c r="BG66" s="200"/>
      <c r="BH66" s="200"/>
      <c r="BI66" s="200"/>
      <c r="BJ66" s="200"/>
      <c r="BK66" s="200"/>
      <c r="BL66" s="200"/>
      <c r="BM66" s="200"/>
      <c r="BN66" s="200"/>
      <c r="BO66" s="200"/>
      <c r="BP66" s="200"/>
    </row>
    <row r="67" spans="1:68" s="91" customFormat="1" x14ac:dyDescent="0.55000000000000004">
      <c r="A67" s="200"/>
      <c r="B67" s="200"/>
      <c r="C67" s="200"/>
      <c r="D67" s="200"/>
      <c r="E67" s="226"/>
      <c r="F67" s="200"/>
      <c r="G67" s="200"/>
      <c r="H67" s="200"/>
      <c r="I67" s="226"/>
      <c r="J67" s="200"/>
      <c r="K67" s="200"/>
      <c r="L67" s="200"/>
      <c r="M67" s="226"/>
      <c r="N67" s="200"/>
      <c r="O67" s="200"/>
      <c r="P67" s="200"/>
      <c r="Q67" s="226"/>
      <c r="R67" s="200"/>
      <c r="S67" s="200"/>
      <c r="T67" s="200"/>
      <c r="U67" s="226"/>
      <c r="V67" s="200"/>
      <c r="W67" s="200"/>
      <c r="X67" s="200"/>
      <c r="Y67" s="226"/>
      <c r="Z67" s="200"/>
      <c r="AA67" s="200"/>
      <c r="AB67" s="200"/>
      <c r="AC67" s="200"/>
      <c r="AD67" s="200"/>
      <c r="AE67" s="200"/>
      <c r="AF67" s="200"/>
      <c r="AG67" s="200"/>
      <c r="AH67" s="200"/>
      <c r="AI67" s="200"/>
      <c r="AJ67" s="200"/>
      <c r="AK67" s="200"/>
      <c r="AL67" s="200"/>
      <c r="AM67" s="200"/>
      <c r="AN67" s="200"/>
      <c r="AO67" s="200"/>
      <c r="AP67" s="200"/>
      <c r="AQ67" s="200"/>
      <c r="AR67" s="200"/>
      <c r="AS67" s="200"/>
      <c r="AT67" s="200"/>
      <c r="AU67" s="200"/>
      <c r="AV67" s="200"/>
      <c r="AW67" s="200"/>
      <c r="AX67" s="200"/>
      <c r="AY67" s="200"/>
      <c r="AZ67" s="200"/>
      <c r="BA67" s="200"/>
      <c r="BB67" s="200"/>
      <c r="BC67" s="200"/>
      <c r="BD67" s="200"/>
      <c r="BE67" s="200"/>
      <c r="BF67" s="200"/>
      <c r="BG67" s="200"/>
      <c r="BH67" s="200"/>
      <c r="BI67" s="200"/>
      <c r="BJ67" s="200"/>
      <c r="BK67" s="200"/>
      <c r="BL67" s="200"/>
      <c r="BM67" s="200"/>
      <c r="BN67" s="200"/>
      <c r="BO67" s="200"/>
      <c r="BP67" s="200"/>
    </row>
    <row r="68" spans="1:68" s="91" customFormat="1" x14ac:dyDescent="0.55000000000000004">
      <c r="A68" s="200"/>
      <c r="B68" s="200"/>
      <c r="C68" s="200"/>
      <c r="D68" s="200"/>
      <c r="E68" s="226"/>
      <c r="F68" s="200"/>
      <c r="G68" s="200"/>
      <c r="H68" s="200"/>
      <c r="I68" s="226"/>
      <c r="J68" s="200"/>
      <c r="K68" s="200"/>
      <c r="L68" s="200"/>
      <c r="M68" s="226"/>
      <c r="N68" s="200"/>
      <c r="O68" s="200"/>
      <c r="P68" s="200"/>
      <c r="Q68" s="226"/>
      <c r="R68" s="200"/>
      <c r="S68" s="200"/>
      <c r="T68" s="200"/>
      <c r="U68" s="226"/>
      <c r="V68" s="200"/>
      <c r="W68" s="200"/>
      <c r="X68" s="200"/>
      <c r="Y68" s="226"/>
      <c r="Z68" s="200"/>
      <c r="AA68" s="200"/>
      <c r="AB68" s="200"/>
      <c r="AC68" s="200"/>
      <c r="AD68" s="200"/>
      <c r="AE68" s="200"/>
      <c r="AF68" s="200"/>
      <c r="AG68" s="200"/>
      <c r="AH68" s="200"/>
      <c r="AI68" s="200"/>
      <c r="AJ68" s="200"/>
      <c r="AK68" s="200"/>
      <c r="AL68" s="200"/>
      <c r="AM68" s="200"/>
      <c r="AN68" s="200"/>
      <c r="AO68" s="200"/>
      <c r="AP68" s="200"/>
      <c r="AQ68" s="200"/>
      <c r="AR68" s="200"/>
      <c r="AS68" s="200"/>
      <c r="AT68" s="200"/>
      <c r="AU68" s="200"/>
      <c r="AV68" s="200"/>
      <c r="AW68" s="200"/>
      <c r="AX68" s="200"/>
      <c r="AY68" s="200"/>
      <c r="AZ68" s="200"/>
      <c r="BA68" s="200"/>
      <c r="BB68" s="200"/>
      <c r="BC68" s="200"/>
      <c r="BD68" s="200"/>
      <c r="BE68" s="200"/>
      <c r="BF68" s="200"/>
      <c r="BG68" s="200"/>
      <c r="BH68" s="200"/>
      <c r="BI68" s="200"/>
      <c r="BJ68" s="200"/>
      <c r="BK68" s="200"/>
      <c r="BL68" s="200"/>
      <c r="BM68" s="200"/>
      <c r="BN68" s="200"/>
      <c r="BO68" s="200"/>
      <c r="BP68" s="200"/>
    </row>
    <row r="69" spans="1:68" s="91" customFormat="1" x14ac:dyDescent="0.55000000000000004">
      <c r="A69" s="200"/>
      <c r="B69" s="200"/>
      <c r="C69" s="200"/>
      <c r="D69" s="200"/>
      <c r="E69" s="226"/>
      <c r="F69" s="200"/>
      <c r="G69" s="200"/>
      <c r="H69" s="200"/>
      <c r="I69" s="226"/>
      <c r="J69" s="200"/>
      <c r="K69" s="200"/>
      <c r="L69" s="200"/>
      <c r="M69" s="226"/>
      <c r="N69" s="200"/>
      <c r="O69" s="200"/>
      <c r="P69" s="200"/>
      <c r="Q69" s="226"/>
      <c r="R69" s="200"/>
      <c r="S69" s="200"/>
      <c r="T69" s="200"/>
      <c r="U69" s="226"/>
      <c r="V69" s="200"/>
      <c r="W69" s="200"/>
      <c r="X69" s="200"/>
      <c r="Y69" s="226"/>
      <c r="Z69" s="200"/>
      <c r="AA69" s="200"/>
      <c r="AB69" s="200"/>
      <c r="AC69" s="200"/>
      <c r="AD69" s="200"/>
      <c r="AE69" s="200"/>
      <c r="AF69" s="200"/>
      <c r="AG69" s="200"/>
      <c r="AH69" s="200"/>
      <c r="AI69" s="200"/>
      <c r="AJ69" s="200"/>
      <c r="AK69" s="200"/>
      <c r="AL69" s="200"/>
      <c r="AM69" s="200"/>
      <c r="AN69" s="200"/>
      <c r="AO69" s="200"/>
      <c r="AP69" s="200"/>
      <c r="AQ69" s="200"/>
      <c r="AR69" s="200"/>
      <c r="AS69" s="200"/>
      <c r="AT69" s="200"/>
      <c r="AU69" s="200"/>
      <c r="AV69" s="200"/>
      <c r="AW69" s="200"/>
      <c r="AX69" s="200"/>
      <c r="AY69" s="200"/>
      <c r="AZ69" s="200"/>
      <c r="BA69" s="200"/>
      <c r="BB69" s="200"/>
      <c r="BC69" s="200"/>
      <c r="BD69" s="200"/>
      <c r="BE69" s="200"/>
      <c r="BF69" s="200"/>
      <c r="BG69" s="200"/>
      <c r="BH69" s="200"/>
      <c r="BI69" s="200"/>
      <c r="BJ69" s="200"/>
      <c r="BK69" s="200"/>
      <c r="BL69" s="200"/>
      <c r="BM69" s="200"/>
      <c r="BN69" s="200"/>
      <c r="BO69" s="200"/>
      <c r="BP69" s="200"/>
    </row>
    <row r="70" spans="1:68" s="91" customFormat="1" x14ac:dyDescent="0.55000000000000004">
      <c r="A70" s="200"/>
      <c r="B70" s="200"/>
      <c r="C70" s="200"/>
      <c r="D70" s="200"/>
      <c r="E70" s="226"/>
      <c r="F70" s="200"/>
      <c r="G70" s="200"/>
      <c r="H70" s="200"/>
      <c r="I70" s="226"/>
      <c r="J70" s="200"/>
      <c r="K70" s="200"/>
      <c r="L70" s="200"/>
      <c r="M70" s="226"/>
      <c r="N70" s="200"/>
      <c r="O70" s="200"/>
      <c r="P70" s="200"/>
      <c r="Q70" s="226"/>
      <c r="R70" s="200"/>
      <c r="S70" s="200"/>
      <c r="T70" s="200"/>
      <c r="U70" s="226"/>
      <c r="V70" s="200"/>
      <c r="W70" s="200"/>
      <c r="X70" s="200"/>
      <c r="Y70" s="226"/>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0"/>
      <c r="AY70" s="200"/>
      <c r="AZ70" s="200"/>
      <c r="BA70" s="200"/>
      <c r="BB70" s="200"/>
      <c r="BC70" s="200"/>
      <c r="BD70" s="200"/>
      <c r="BE70" s="200"/>
      <c r="BF70" s="200"/>
      <c r="BG70" s="200"/>
      <c r="BH70" s="200"/>
      <c r="BI70" s="200"/>
      <c r="BJ70" s="200"/>
      <c r="BK70" s="200"/>
      <c r="BL70" s="200"/>
      <c r="BM70" s="200"/>
      <c r="BN70" s="200"/>
      <c r="BO70" s="200"/>
      <c r="BP70" s="200"/>
    </row>
    <row r="71" spans="1:68" s="91" customFormat="1" x14ac:dyDescent="0.55000000000000004">
      <c r="A71" s="200"/>
      <c r="B71" s="200"/>
      <c r="C71" s="200"/>
      <c r="D71" s="200"/>
      <c r="E71" s="226"/>
      <c r="F71" s="200"/>
      <c r="G71" s="200"/>
      <c r="H71" s="200"/>
      <c r="I71" s="226"/>
      <c r="J71" s="200"/>
      <c r="K71" s="200"/>
      <c r="L71" s="200"/>
      <c r="M71" s="226"/>
      <c r="N71" s="200"/>
      <c r="O71" s="200"/>
      <c r="P71" s="200"/>
      <c r="Q71" s="226"/>
      <c r="R71" s="200"/>
      <c r="S71" s="200"/>
      <c r="T71" s="200"/>
      <c r="U71" s="226"/>
      <c r="V71" s="200"/>
      <c r="W71" s="200"/>
      <c r="X71" s="200"/>
      <c r="Y71" s="226"/>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c r="BM71" s="200"/>
      <c r="BN71" s="200"/>
      <c r="BO71" s="200"/>
      <c r="BP71" s="200"/>
    </row>
    <row r="72" spans="1:68" s="91" customFormat="1" x14ac:dyDescent="0.55000000000000004">
      <c r="A72" s="200"/>
      <c r="B72" s="200"/>
      <c r="C72" s="200"/>
      <c r="D72" s="200"/>
      <c r="E72" s="226"/>
      <c r="F72" s="200"/>
      <c r="G72" s="200"/>
      <c r="H72" s="200"/>
      <c r="I72" s="226"/>
      <c r="J72" s="200"/>
      <c r="K72" s="200"/>
      <c r="L72" s="200"/>
      <c r="M72" s="226"/>
      <c r="N72" s="200"/>
      <c r="O72" s="200"/>
      <c r="P72" s="200"/>
      <c r="Q72" s="226"/>
      <c r="R72" s="200"/>
      <c r="S72" s="200"/>
      <c r="T72" s="200"/>
      <c r="U72" s="226"/>
      <c r="V72" s="200"/>
      <c r="W72" s="200"/>
      <c r="X72" s="200"/>
      <c r="Y72" s="226"/>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c r="BM72" s="200"/>
      <c r="BN72" s="200"/>
      <c r="BO72" s="200"/>
      <c r="BP72" s="200"/>
    </row>
    <row r="73" spans="1:68" s="91" customFormat="1" x14ac:dyDescent="0.55000000000000004">
      <c r="A73" s="200"/>
      <c r="B73" s="200"/>
      <c r="C73" s="200"/>
      <c r="D73" s="200"/>
      <c r="E73" s="226"/>
      <c r="F73" s="200"/>
      <c r="G73" s="200"/>
      <c r="H73" s="200"/>
      <c r="I73" s="226"/>
      <c r="J73" s="200"/>
      <c r="K73" s="200"/>
      <c r="L73" s="200"/>
      <c r="M73" s="226"/>
      <c r="N73" s="200"/>
      <c r="O73" s="200"/>
      <c r="P73" s="200"/>
      <c r="Q73" s="226"/>
      <c r="R73" s="200"/>
      <c r="S73" s="200"/>
      <c r="T73" s="200"/>
      <c r="U73" s="226"/>
      <c r="V73" s="200"/>
      <c r="W73" s="200"/>
      <c r="X73" s="200"/>
      <c r="Y73" s="226"/>
      <c r="Z73" s="200"/>
      <c r="AA73" s="200"/>
      <c r="AB73" s="200"/>
      <c r="AC73" s="200"/>
      <c r="AD73" s="200"/>
      <c r="AE73" s="200"/>
      <c r="AF73" s="200"/>
      <c r="AG73" s="200"/>
      <c r="AH73" s="200"/>
      <c r="AI73" s="200"/>
      <c r="AJ73" s="200"/>
      <c r="AK73" s="200"/>
      <c r="AL73" s="200"/>
      <c r="AM73" s="200"/>
      <c r="AN73" s="200"/>
      <c r="AO73" s="200"/>
      <c r="AP73" s="200"/>
      <c r="AQ73" s="200"/>
      <c r="AR73" s="200"/>
      <c r="AS73" s="200"/>
      <c r="AT73" s="200"/>
      <c r="AU73" s="200"/>
      <c r="AV73" s="200"/>
      <c r="AW73" s="200"/>
      <c r="AX73" s="200"/>
      <c r="AY73" s="200"/>
      <c r="AZ73" s="200"/>
      <c r="BA73" s="200"/>
      <c r="BB73" s="200"/>
      <c r="BC73" s="200"/>
      <c r="BD73" s="200"/>
      <c r="BE73" s="200"/>
      <c r="BF73" s="200"/>
      <c r="BG73" s="200"/>
      <c r="BH73" s="200"/>
      <c r="BI73" s="200"/>
      <c r="BJ73" s="200"/>
      <c r="BK73" s="200"/>
      <c r="BL73" s="200"/>
      <c r="BM73" s="200"/>
      <c r="BN73" s="200"/>
      <c r="BO73" s="200"/>
      <c r="BP73" s="200"/>
    </row>
    <row r="74" spans="1:68" s="91" customFormat="1" x14ac:dyDescent="0.55000000000000004">
      <c r="A74" s="200"/>
      <c r="B74" s="200"/>
      <c r="C74" s="200"/>
      <c r="D74" s="200"/>
      <c r="E74" s="226"/>
      <c r="F74" s="200"/>
      <c r="G74" s="200"/>
      <c r="H74" s="200"/>
      <c r="I74" s="226"/>
      <c r="J74" s="200"/>
      <c r="K74" s="200"/>
      <c r="L74" s="200"/>
      <c r="M74" s="226"/>
      <c r="N74" s="200"/>
      <c r="O74" s="200"/>
      <c r="P74" s="200"/>
      <c r="Q74" s="226"/>
      <c r="R74" s="200"/>
      <c r="S74" s="200"/>
      <c r="T74" s="200"/>
      <c r="U74" s="226"/>
      <c r="V74" s="200"/>
      <c r="W74" s="200"/>
      <c r="X74" s="200"/>
      <c r="Y74" s="226"/>
      <c r="Z74" s="200"/>
      <c r="AA74" s="200"/>
      <c r="AB74" s="200"/>
      <c r="AC74" s="200"/>
      <c r="AD74" s="200"/>
      <c r="AE74" s="200"/>
      <c r="AF74" s="200"/>
      <c r="AG74" s="200"/>
      <c r="AH74" s="200"/>
      <c r="AI74" s="200"/>
      <c r="AJ74" s="200"/>
      <c r="AK74" s="200"/>
      <c r="AL74" s="200"/>
      <c r="AM74" s="200"/>
      <c r="AN74" s="200"/>
      <c r="AO74" s="200"/>
      <c r="AP74" s="200"/>
      <c r="AQ74" s="200"/>
      <c r="AR74" s="200"/>
      <c r="AS74" s="200"/>
      <c r="AT74" s="200"/>
      <c r="AU74" s="200"/>
      <c r="AV74" s="200"/>
      <c r="AW74" s="200"/>
      <c r="AX74" s="200"/>
      <c r="AY74" s="200"/>
      <c r="AZ74" s="200"/>
      <c r="BA74" s="200"/>
      <c r="BB74" s="200"/>
      <c r="BC74" s="200"/>
      <c r="BD74" s="200"/>
      <c r="BE74" s="200"/>
      <c r="BF74" s="200"/>
      <c r="BG74" s="200"/>
      <c r="BH74" s="200"/>
      <c r="BI74" s="200"/>
      <c r="BJ74" s="200"/>
      <c r="BK74" s="200"/>
      <c r="BL74" s="200"/>
      <c r="BM74" s="200"/>
      <c r="BN74" s="200"/>
      <c r="BO74" s="200"/>
      <c r="BP74" s="200"/>
    </row>
    <row r="75" spans="1:68" s="91" customFormat="1" x14ac:dyDescent="0.55000000000000004">
      <c r="A75" s="200"/>
      <c r="B75" s="200"/>
      <c r="C75" s="200"/>
      <c r="D75" s="200"/>
      <c r="E75" s="226"/>
      <c r="F75" s="200"/>
      <c r="G75" s="200"/>
      <c r="H75" s="200"/>
      <c r="I75" s="226"/>
      <c r="J75" s="200"/>
      <c r="K75" s="200"/>
      <c r="L75" s="200"/>
      <c r="M75" s="226"/>
      <c r="N75" s="200"/>
      <c r="O75" s="200"/>
      <c r="P75" s="200"/>
      <c r="Q75" s="226"/>
      <c r="R75" s="200"/>
      <c r="S75" s="200"/>
      <c r="T75" s="200"/>
      <c r="U75" s="226"/>
      <c r="V75" s="200"/>
      <c r="W75" s="200"/>
      <c r="X75" s="200"/>
      <c r="Y75" s="226"/>
      <c r="Z75" s="200"/>
      <c r="AA75" s="200"/>
      <c r="AB75" s="200"/>
      <c r="AC75" s="200"/>
      <c r="AD75" s="200"/>
      <c r="AE75" s="200"/>
      <c r="AF75" s="200"/>
      <c r="AG75" s="200"/>
      <c r="AH75" s="200"/>
      <c r="AI75" s="200"/>
      <c r="AJ75" s="200"/>
      <c r="AK75" s="200"/>
      <c r="AL75" s="200"/>
      <c r="AM75" s="200"/>
      <c r="AN75" s="200"/>
      <c r="AO75" s="200"/>
      <c r="AP75" s="200"/>
      <c r="AQ75" s="200"/>
      <c r="AR75" s="200"/>
      <c r="AS75" s="200"/>
      <c r="AT75" s="200"/>
      <c r="AU75" s="200"/>
      <c r="AV75" s="200"/>
      <c r="AW75" s="200"/>
      <c r="AX75" s="200"/>
      <c r="AY75" s="200"/>
      <c r="AZ75" s="200"/>
      <c r="BA75" s="200"/>
      <c r="BB75" s="200"/>
      <c r="BC75" s="200"/>
      <c r="BD75" s="200"/>
      <c r="BE75" s="200"/>
      <c r="BF75" s="200"/>
      <c r="BG75" s="200"/>
      <c r="BH75" s="200"/>
      <c r="BI75" s="200"/>
      <c r="BJ75" s="200"/>
      <c r="BK75" s="200"/>
      <c r="BL75" s="200"/>
      <c r="BM75" s="200"/>
      <c r="BN75" s="200"/>
      <c r="BO75" s="200"/>
      <c r="BP75" s="200"/>
    </row>
    <row r="76" spans="1:68" s="91" customFormat="1" x14ac:dyDescent="0.55000000000000004">
      <c r="A76" s="200"/>
      <c r="B76" s="200"/>
      <c r="C76" s="200"/>
      <c r="D76" s="200"/>
      <c r="E76" s="226"/>
      <c r="F76" s="200"/>
      <c r="G76" s="200"/>
      <c r="H76" s="200"/>
      <c r="I76" s="226"/>
      <c r="J76" s="200"/>
      <c r="K76" s="200"/>
      <c r="L76" s="200"/>
      <c r="M76" s="226"/>
      <c r="N76" s="200"/>
      <c r="O76" s="200"/>
      <c r="P76" s="200"/>
      <c r="Q76" s="226"/>
      <c r="R76" s="200"/>
      <c r="S76" s="200"/>
      <c r="T76" s="200"/>
      <c r="U76" s="226"/>
      <c r="V76" s="200"/>
      <c r="W76" s="200"/>
      <c r="X76" s="200"/>
      <c r="Y76" s="226"/>
      <c r="Z76" s="200"/>
      <c r="AA76" s="200"/>
      <c r="AB76" s="200"/>
      <c r="AC76" s="200"/>
      <c r="AD76" s="200"/>
      <c r="AE76" s="200"/>
      <c r="AF76" s="200"/>
      <c r="AG76" s="200"/>
      <c r="AH76" s="200"/>
      <c r="AI76" s="200"/>
      <c r="AJ76" s="200"/>
      <c r="AK76" s="200"/>
      <c r="AL76" s="200"/>
      <c r="AM76" s="200"/>
      <c r="AN76" s="200"/>
      <c r="AO76" s="200"/>
      <c r="AP76" s="200"/>
      <c r="AQ76" s="200"/>
      <c r="AR76" s="200"/>
      <c r="AS76" s="200"/>
      <c r="AT76" s="200"/>
      <c r="AU76" s="200"/>
      <c r="AV76" s="200"/>
      <c r="AW76" s="200"/>
      <c r="AX76" s="200"/>
      <c r="AY76" s="200"/>
      <c r="AZ76" s="200"/>
      <c r="BA76" s="200"/>
      <c r="BB76" s="200"/>
      <c r="BC76" s="200"/>
      <c r="BD76" s="200"/>
      <c r="BE76" s="200"/>
      <c r="BF76" s="200"/>
      <c r="BG76" s="200"/>
      <c r="BH76" s="200"/>
      <c r="BI76" s="200"/>
      <c r="BJ76" s="200"/>
      <c r="BK76" s="200"/>
      <c r="BL76" s="200"/>
      <c r="BM76" s="200"/>
      <c r="BN76" s="200"/>
      <c r="BO76" s="200"/>
      <c r="BP76" s="200"/>
    </row>
    <row r="77" spans="1:68" s="91" customFormat="1" x14ac:dyDescent="0.55000000000000004">
      <c r="A77" s="200"/>
      <c r="B77" s="200"/>
      <c r="C77" s="200"/>
      <c r="D77" s="200"/>
      <c r="E77" s="226"/>
      <c r="F77" s="200"/>
      <c r="G77" s="200"/>
      <c r="H77" s="200"/>
      <c r="I77" s="226"/>
      <c r="J77" s="200"/>
      <c r="K77" s="200"/>
      <c r="L77" s="200"/>
      <c r="M77" s="226"/>
      <c r="N77" s="200"/>
      <c r="O77" s="200"/>
      <c r="P77" s="200"/>
      <c r="Q77" s="226"/>
      <c r="R77" s="200"/>
      <c r="S77" s="200"/>
      <c r="T77" s="200"/>
      <c r="U77" s="226"/>
      <c r="V77" s="200"/>
      <c r="W77" s="200"/>
      <c r="X77" s="200"/>
      <c r="Y77" s="226"/>
      <c r="Z77" s="200"/>
      <c r="AA77" s="200"/>
      <c r="AB77" s="200"/>
      <c r="AC77" s="200"/>
      <c r="AD77" s="200"/>
      <c r="AE77" s="200"/>
      <c r="AF77" s="200"/>
      <c r="AG77" s="200"/>
      <c r="AH77" s="200"/>
      <c r="AI77" s="200"/>
      <c r="AJ77" s="200"/>
      <c r="AK77" s="200"/>
      <c r="AL77" s="200"/>
      <c r="AM77" s="200"/>
      <c r="AN77" s="200"/>
      <c r="AO77" s="200"/>
      <c r="AP77" s="200"/>
      <c r="AQ77" s="200"/>
      <c r="AR77" s="200"/>
      <c r="AS77" s="200"/>
      <c r="AT77" s="200"/>
      <c r="AU77" s="200"/>
      <c r="AV77" s="200"/>
      <c r="AW77" s="200"/>
      <c r="AX77" s="200"/>
      <c r="AY77" s="200"/>
      <c r="AZ77" s="200"/>
      <c r="BA77" s="200"/>
      <c r="BB77" s="200"/>
      <c r="BC77" s="200"/>
      <c r="BD77" s="200"/>
      <c r="BE77" s="200"/>
      <c r="BF77" s="200"/>
      <c r="BG77" s="200"/>
      <c r="BH77" s="200"/>
      <c r="BI77" s="200"/>
      <c r="BJ77" s="200"/>
      <c r="BK77" s="200"/>
      <c r="BL77" s="200"/>
      <c r="BM77" s="200"/>
      <c r="BN77" s="200"/>
      <c r="BO77" s="200"/>
      <c r="BP77" s="200"/>
    </row>
    <row r="78" spans="1:68" s="91" customFormat="1" x14ac:dyDescent="0.55000000000000004">
      <c r="A78" s="200"/>
      <c r="B78" s="200"/>
      <c r="C78" s="200"/>
      <c r="D78" s="200"/>
      <c r="E78" s="226"/>
      <c r="F78" s="200"/>
      <c r="G78" s="200"/>
      <c r="H78" s="200"/>
      <c r="I78" s="226"/>
      <c r="J78" s="200"/>
      <c r="K78" s="200"/>
      <c r="L78" s="200"/>
      <c r="M78" s="226"/>
      <c r="N78" s="200"/>
      <c r="O78" s="200"/>
      <c r="P78" s="200"/>
      <c r="Q78" s="226"/>
      <c r="R78" s="200"/>
      <c r="S78" s="200"/>
      <c r="T78" s="200"/>
      <c r="U78" s="226"/>
      <c r="V78" s="200"/>
      <c r="W78" s="200"/>
      <c r="X78" s="200"/>
      <c r="Y78" s="226"/>
      <c r="Z78" s="200"/>
      <c r="AA78" s="200"/>
      <c r="AB78" s="200"/>
      <c r="AC78" s="200"/>
      <c r="AD78" s="200"/>
      <c r="AE78" s="200"/>
      <c r="AF78" s="200"/>
      <c r="AG78" s="200"/>
      <c r="AH78" s="200"/>
      <c r="AI78" s="200"/>
      <c r="AJ78" s="200"/>
      <c r="AK78" s="200"/>
      <c r="AL78" s="200"/>
      <c r="AM78" s="200"/>
      <c r="AN78" s="200"/>
      <c r="AO78" s="200"/>
      <c r="AP78" s="200"/>
      <c r="AQ78" s="200"/>
      <c r="AR78" s="200"/>
      <c r="AS78" s="200"/>
      <c r="AT78" s="200"/>
      <c r="AU78" s="200"/>
      <c r="AV78" s="200"/>
      <c r="AW78" s="200"/>
      <c r="AX78" s="200"/>
      <c r="AY78" s="200"/>
      <c r="AZ78" s="200"/>
      <c r="BA78" s="200"/>
      <c r="BB78" s="200"/>
      <c r="BC78" s="200"/>
      <c r="BD78" s="200"/>
      <c r="BE78" s="200"/>
      <c r="BF78" s="200"/>
      <c r="BG78" s="200"/>
      <c r="BH78" s="200"/>
      <c r="BI78" s="200"/>
      <c r="BJ78" s="200"/>
      <c r="BK78" s="200"/>
      <c r="BL78" s="200"/>
      <c r="BM78" s="200"/>
      <c r="BN78" s="200"/>
      <c r="BO78" s="200"/>
      <c r="BP78" s="200"/>
    </row>
    <row r="79" spans="1:68" s="91" customFormat="1" x14ac:dyDescent="0.55000000000000004">
      <c r="A79" s="200"/>
      <c r="B79" s="200"/>
      <c r="C79" s="200"/>
      <c r="D79" s="200"/>
      <c r="E79" s="226"/>
      <c r="F79" s="200"/>
      <c r="G79" s="200"/>
      <c r="H79" s="200"/>
      <c r="I79" s="226"/>
      <c r="J79" s="200"/>
      <c r="K79" s="200"/>
      <c r="L79" s="200"/>
      <c r="M79" s="226"/>
      <c r="N79" s="200"/>
      <c r="O79" s="200"/>
      <c r="P79" s="200"/>
      <c r="Q79" s="226"/>
      <c r="R79" s="200"/>
      <c r="S79" s="200"/>
      <c r="T79" s="200"/>
      <c r="U79" s="226"/>
      <c r="V79" s="200"/>
      <c r="W79" s="200"/>
      <c r="X79" s="200"/>
      <c r="Y79" s="226"/>
      <c r="Z79" s="200"/>
      <c r="AA79" s="200"/>
      <c r="AB79" s="200"/>
      <c r="AC79" s="200"/>
      <c r="AD79" s="200"/>
      <c r="AE79" s="200"/>
      <c r="AF79" s="200"/>
      <c r="AG79" s="200"/>
      <c r="AH79" s="200"/>
      <c r="AI79" s="200"/>
      <c r="AJ79" s="200"/>
      <c r="AK79" s="200"/>
      <c r="AL79" s="200"/>
      <c r="AM79" s="200"/>
      <c r="AN79" s="200"/>
      <c r="AO79" s="200"/>
      <c r="AP79" s="200"/>
      <c r="AQ79" s="200"/>
      <c r="AR79" s="200"/>
      <c r="AS79" s="200"/>
      <c r="AT79" s="200"/>
      <c r="AU79" s="200"/>
      <c r="AV79" s="200"/>
      <c r="AW79" s="200"/>
      <c r="AX79" s="200"/>
      <c r="AY79" s="200"/>
      <c r="AZ79" s="200"/>
      <c r="BA79" s="200"/>
      <c r="BB79" s="200"/>
      <c r="BC79" s="200"/>
      <c r="BD79" s="200"/>
      <c r="BE79" s="200"/>
      <c r="BF79" s="200"/>
      <c r="BG79" s="200"/>
      <c r="BH79" s="200"/>
      <c r="BI79" s="200"/>
      <c r="BJ79" s="200"/>
      <c r="BK79" s="200"/>
      <c r="BL79" s="200"/>
      <c r="BM79" s="200"/>
      <c r="BN79" s="200"/>
      <c r="BO79" s="200"/>
      <c r="BP79" s="200"/>
    </row>
    <row r="80" spans="1:68" s="91" customFormat="1" x14ac:dyDescent="0.55000000000000004">
      <c r="A80" s="200"/>
      <c r="B80" s="200"/>
      <c r="C80" s="200"/>
      <c r="D80" s="200"/>
      <c r="E80" s="226"/>
      <c r="F80" s="200"/>
      <c r="G80" s="200"/>
      <c r="H80" s="200"/>
      <c r="I80" s="226"/>
      <c r="J80" s="200"/>
      <c r="K80" s="200"/>
      <c r="L80" s="200"/>
      <c r="M80" s="226"/>
      <c r="N80" s="200"/>
      <c r="O80" s="200"/>
      <c r="P80" s="200"/>
      <c r="Q80" s="226"/>
      <c r="R80" s="200"/>
      <c r="S80" s="200"/>
      <c r="T80" s="200"/>
      <c r="U80" s="226"/>
      <c r="V80" s="200"/>
      <c r="W80" s="200"/>
      <c r="X80" s="200"/>
      <c r="Y80" s="226"/>
      <c r="Z80" s="200"/>
      <c r="AA80" s="200"/>
      <c r="AB80" s="200"/>
      <c r="AC80" s="200"/>
      <c r="AD80" s="200"/>
      <c r="AE80" s="200"/>
      <c r="AF80" s="200"/>
      <c r="AG80" s="200"/>
      <c r="AH80" s="200"/>
      <c r="AI80" s="200"/>
      <c r="AJ80" s="200"/>
      <c r="AK80" s="200"/>
      <c r="AL80" s="200"/>
      <c r="AM80" s="200"/>
      <c r="AN80" s="200"/>
      <c r="AO80" s="200"/>
      <c r="AP80" s="200"/>
      <c r="AQ80" s="200"/>
      <c r="AR80" s="200"/>
      <c r="AS80" s="200"/>
      <c r="AT80" s="200"/>
      <c r="AU80" s="200"/>
      <c r="AV80" s="200"/>
      <c r="AW80" s="200"/>
      <c r="AX80" s="200"/>
      <c r="AY80" s="200"/>
      <c r="AZ80" s="200"/>
      <c r="BA80" s="200"/>
      <c r="BB80" s="200"/>
      <c r="BC80" s="200"/>
      <c r="BD80" s="200"/>
      <c r="BE80" s="200"/>
      <c r="BF80" s="200"/>
      <c r="BG80" s="200"/>
      <c r="BH80" s="200"/>
      <c r="BI80" s="200"/>
      <c r="BJ80" s="200"/>
      <c r="BK80" s="200"/>
      <c r="BL80" s="200"/>
      <c r="BM80" s="200"/>
      <c r="BN80" s="200"/>
      <c r="BO80" s="200"/>
      <c r="BP80" s="200"/>
    </row>
    <row r="81" spans="1:68" s="91" customFormat="1" x14ac:dyDescent="0.55000000000000004">
      <c r="A81" s="200"/>
      <c r="B81" s="200"/>
      <c r="C81" s="200"/>
      <c r="D81" s="200"/>
      <c r="E81" s="226"/>
      <c r="F81" s="200"/>
      <c r="G81" s="200"/>
      <c r="H81" s="200"/>
      <c r="I81" s="226"/>
      <c r="J81" s="200"/>
      <c r="K81" s="200"/>
      <c r="L81" s="200"/>
      <c r="M81" s="226"/>
      <c r="N81" s="200"/>
      <c r="O81" s="200"/>
      <c r="P81" s="200"/>
      <c r="Q81" s="226"/>
      <c r="R81" s="200"/>
      <c r="S81" s="200"/>
      <c r="T81" s="200"/>
      <c r="U81" s="226"/>
      <c r="V81" s="200"/>
      <c r="W81" s="200"/>
      <c r="X81" s="200"/>
      <c r="Y81" s="226"/>
      <c r="Z81" s="200"/>
      <c r="AA81" s="200"/>
      <c r="AB81" s="200"/>
      <c r="AC81" s="200"/>
      <c r="AD81" s="200"/>
      <c r="AE81" s="200"/>
      <c r="AF81" s="200"/>
      <c r="AG81" s="200"/>
      <c r="AH81" s="200"/>
      <c r="AI81" s="200"/>
      <c r="AJ81" s="200"/>
      <c r="AK81" s="200"/>
      <c r="AL81" s="200"/>
      <c r="AM81" s="200"/>
      <c r="AN81" s="200"/>
      <c r="AO81" s="200"/>
      <c r="AP81" s="200"/>
      <c r="AQ81" s="200"/>
      <c r="AR81" s="200"/>
      <c r="AS81" s="200"/>
      <c r="AT81" s="200"/>
      <c r="AU81" s="200"/>
      <c r="AV81" s="200"/>
      <c r="AW81" s="200"/>
      <c r="AX81" s="200"/>
      <c r="AY81" s="200"/>
      <c r="AZ81" s="200"/>
      <c r="BA81" s="200"/>
      <c r="BB81" s="200"/>
      <c r="BC81" s="200"/>
      <c r="BD81" s="200"/>
      <c r="BE81" s="200"/>
      <c r="BF81" s="200"/>
      <c r="BG81" s="200"/>
      <c r="BH81" s="200"/>
      <c r="BI81" s="200"/>
      <c r="BJ81" s="200"/>
      <c r="BK81" s="200"/>
      <c r="BL81" s="200"/>
      <c r="BM81" s="200"/>
      <c r="BN81" s="200"/>
      <c r="BO81" s="200"/>
      <c r="BP81" s="200"/>
    </row>
    <row r="82" spans="1:68" s="91" customFormat="1" x14ac:dyDescent="0.55000000000000004">
      <c r="A82" s="200"/>
      <c r="B82" s="200"/>
      <c r="C82" s="200"/>
      <c r="D82" s="200"/>
      <c r="E82" s="226"/>
      <c r="F82" s="200"/>
      <c r="G82" s="200"/>
      <c r="H82" s="200"/>
      <c r="I82" s="226"/>
      <c r="J82" s="200"/>
      <c r="K82" s="200"/>
      <c r="L82" s="200"/>
      <c r="M82" s="226"/>
      <c r="N82" s="200"/>
      <c r="O82" s="200"/>
      <c r="P82" s="200"/>
      <c r="Q82" s="226"/>
      <c r="R82" s="200"/>
      <c r="S82" s="200"/>
      <c r="T82" s="200"/>
      <c r="U82" s="226"/>
      <c r="V82" s="200"/>
      <c r="W82" s="200"/>
      <c r="X82" s="200"/>
      <c r="Y82" s="226"/>
      <c r="Z82" s="200"/>
      <c r="AA82" s="200"/>
      <c r="AB82" s="200"/>
      <c r="AC82" s="200"/>
      <c r="AD82" s="200"/>
      <c r="AE82" s="200"/>
      <c r="AF82" s="200"/>
      <c r="AG82" s="200"/>
      <c r="AH82" s="200"/>
      <c r="AI82" s="200"/>
      <c r="AJ82" s="200"/>
      <c r="AK82" s="200"/>
      <c r="AL82" s="200"/>
      <c r="AM82" s="200"/>
      <c r="AN82" s="200"/>
      <c r="AO82" s="200"/>
      <c r="AP82" s="200"/>
      <c r="AQ82" s="200"/>
      <c r="AR82" s="200"/>
      <c r="AS82" s="200"/>
      <c r="AT82" s="200"/>
      <c r="AU82" s="200"/>
      <c r="AV82" s="200"/>
      <c r="AW82" s="200"/>
      <c r="AX82" s="200"/>
      <c r="AY82" s="200"/>
      <c r="AZ82" s="200"/>
      <c r="BA82" s="200"/>
      <c r="BB82" s="200"/>
      <c r="BC82" s="200"/>
      <c r="BD82" s="200"/>
      <c r="BE82" s="200"/>
      <c r="BF82" s="200"/>
      <c r="BG82" s="200"/>
      <c r="BH82" s="200"/>
      <c r="BI82" s="200"/>
      <c r="BJ82" s="200"/>
      <c r="BK82" s="200"/>
      <c r="BL82" s="200"/>
      <c r="BM82" s="200"/>
      <c r="BN82" s="200"/>
      <c r="BO82" s="200"/>
      <c r="BP82" s="200"/>
    </row>
    <row r="83" spans="1:68" s="91" customFormat="1" x14ac:dyDescent="0.55000000000000004">
      <c r="A83" s="200"/>
      <c r="B83" s="200"/>
      <c r="C83" s="200"/>
      <c r="D83" s="200"/>
      <c r="E83" s="226"/>
      <c r="F83" s="200"/>
      <c r="G83" s="200"/>
      <c r="H83" s="200"/>
      <c r="I83" s="226"/>
      <c r="J83" s="200"/>
      <c r="K83" s="200"/>
      <c r="L83" s="200"/>
      <c r="M83" s="226"/>
      <c r="N83" s="200"/>
      <c r="O83" s="200"/>
      <c r="P83" s="200"/>
      <c r="Q83" s="226"/>
      <c r="R83" s="200"/>
      <c r="S83" s="200"/>
      <c r="T83" s="200"/>
      <c r="U83" s="226"/>
      <c r="V83" s="200"/>
      <c r="W83" s="200"/>
      <c r="X83" s="200"/>
      <c r="Y83" s="226"/>
      <c r="Z83" s="200"/>
      <c r="AA83" s="200"/>
      <c r="AB83" s="200"/>
      <c r="AC83" s="200"/>
      <c r="AD83" s="200"/>
      <c r="AE83" s="200"/>
      <c r="AF83" s="200"/>
      <c r="AG83" s="200"/>
      <c r="AH83" s="200"/>
      <c r="AI83" s="200"/>
      <c r="AJ83" s="200"/>
      <c r="AK83" s="200"/>
      <c r="AL83" s="200"/>
      <c r="AM83" s="200"/>
      <c r="AN83" s="200"/>
      <c r="AO83" s="200"/>
      <c r="AP83" s="200"/>
      <c r="AQ83" s="200"/>
      <c r="AR83" s="200"/>
      <c r="AS83" s="200"/>
      <c r="AT83" s="200"/>
      <c r="AU83" s="200"/>
      <c r="AV83" s="200"/>
      <c r="AW83" s="200"/>
      <c r="AX83" s="200"/>
      <c r="AY83" s="200"/>
      <c r="AZ83" s="200"/>
      <c r="BA83" s="200"/>
      <c r="BB83" s="200"/>
      <c r="BC83" s="200"/>
      <c r="BD83" s="200"/>
      <c r="BE83" s="200"/>
      <c r="BF83" s="200"/>
      <c r="BG83" s="200"/>
      <c r="BH83" s="200"/>
      <c r="BI83" s="200"/>
      <c r="BJ83" s="200"/>
      <c r="BK83" s="200"/>
      <c r="BL83" s="200"/>
      <c r="BM83" s="200"/>
      <c r="BN83" s="200"/>
      <c r="BO83" s="200"/>
      <c r="BP83" s="200"/>
    </row>
    <row r="84" spans="1:68" s="91" customFormat="1" x14ac:dyDescent="0.55000000000000004">
      <c r="A84" s="200"/>
      <c r="B84" s="200"/>
      <c r="C84" s="200"/>
      <c r="D84" s="200"/>
      <c r="E84" s="226"/>
      <c r="F84" s="200"/>
      <c r="G84" s="200"/>
      <c r="H84" s="200"/>
      <c r="I84" s="226"/>
      <c r="J84" s="200"/>
      <c r="K84" s="200"/>
      <c r="L84" s="200"/>
      <c r="M84" s="226"/>
      <c r="N84" s="200"/>
      <c r="O84" s="200"/>
      <c r="P84" s="200"/>
      <c r="Q84" s="226"/>
      <c r="R84" s="200"/>
      <c r="S84" s="200"/>
      <c r="T84" s="200"/>
      <c r="U84" s="226"/>
      <c r="V84" s="200"/>
      <c r="W84" s="200"/>
      <c r="X84" s="200"/>
      <c r="Y84" s="226"/>
      <c r="Z84" s="200"/>
      <c r="AA84" s="200"/>
      <c r="AB84" s="200"/>
      <c r="AC84" s="200"/>
      <c r="AD84" s="200"/>
      <c r="AE84" s="200"/>
      <c r="AF84" s="200"/>
      <c r="AG84" s="200"/>
      <c r="AH84" s="200"/>
      <c r="AI84" s="200"/>
      <c r="AJ84" s="200"/>
      <c r="AK84" s="200"/>
      <c r="AL84" s="200"/>
      <c r="AM84" s="200"/>
      <c r="AN84" s="200"/>
      <c r="AO84" s="200"/>
      <c r="AP84" s="200"/>
      <c r="AQ84" s="200"/>
      <c r="AR84" s="200"/>
      <c r="AS84" s="200"/>
      <c r="AT84" s="200"/>
      <c r="AU84" s="200"/>
      <c r="AV84" s="200"/>
      <c r="AW84" s="200"/>
      <c r="AX84" s="200"/>
      <c r="AY84" s="200"/>
      <c r="AZ84" s="200"/>
      <c r="BA84" s="200"/>
      <c r="BB84" s="200"/>
      <c r="BC84" s="200"/>
      <c r="BD84" s="200"/>
      <c r="BE84" s="200"/>
      <c r="BF84" s="200"/>
      <c r="BG84" s="200"/>
      <c r="BH84" s="200"/>
      <c r="BI84" s="200"/>
      <c r="BJ84" s="200"/>
      <c r="BK84" s="200"/>
      <c r="BL84" s="200"/>
      <c r="BM84" s="200"/>
      <c r="BN84" s="200"/>
      <c r="BO84" s="200"/>
      <c r="BP84" s="200"/>
    </row>
    <row r="85" spans="1:68" s="91" customFormat="1" x14ac:dyDescent="0.55000000000000004">
      <c r="A85" s="200"/>
      <c r="B85" s="200"/>
      <c r="C85" s="200"/>
      <c r="D85" s="200"/>
      <c r="E85" s="226"/>
      <c r="F85" s="200"/>
      <c r="G85" s="200"/>
      <c r="H85" s="200"/>
      <c r="I85" s="226"/>
      <c r="J85" s="200"/>
      <c r="K85" s="200"/>
      <c r="L85" s="200"/>
      <c r="M85" s="226"/>
      <c r="N85" s="200"/>
      <c r="O85" s="200"/>
      <c r="P85" s="200"/>
      <c r="Q85" s="226"/>
      <c r="R85" s="200"/>
      <c r="S85" s="200"/>
      <c r="T85" s="200"/>
      <c r="U85" s="226"/>
      <c r="V85" s="200"/>
      <c r="W85" s="200"/>
      <c r="X85" s="200"/>
      <c r="Y85" s="226"/>
      <c r="Z85" s="200"/>
      <c r="AA85" s="200"/>
      <c r="AB85" s="200"/>
      <c r="AC85" s="200"/>
      <c r="AD85" s="200"/>
      <c r="AE85" s="200"/>
      <c r="AF85" s="200"/>
      <c r="AG85" s="200"/>
      <c r="AH85" s="200"/>
      <c r="AI85" s="200"/>
      <c r="AJ85" s="200"/>
      <c r="AK85" s="200"/>
      <c r="AL85" s="200"/>
      <c r="AM85" s="200"/>
      <c r="AN85" s="200"/>
      <c r="AO85" s="200"/>
      <c r="AP85" s="200"/>
      <c r="AQ85" s="200"/>
      <c r="AR85" s="200"/>
      <c r="AS85" s="200"/>
      <c r="AT85" s="200"/>
      <c r="AU85" s="200"/>
      <c r="AV85" s="200"/>
      <c r="AW85" s="200"/>
      <c r="AX85" s="200"/>
      <c r="AY85" s="200"/>
      <c r="AZ85" s="200"/>
      <c r="BA85" s="200"/>
      <c r="BB85" s="200"/>
      <c r="BC85" s="200"/>
      <c r="BD85" s="200"/>
      <c r="BE85" s="200"/>
      <c r="BF85" s="200"/>
      <c r="BG85" s="200"/>
      <c r="BH85" s="200"/>
      <c r="BI85" s="200"/>
      <c r="BJ85" s="200"/>
      <c r="BK85" s="200"/>
      <c r="BL85" s="200"/>
      <c r="BM85" s="200"/>
      <c r="BN85" s="200"/>
      <c r="BO85" s="200"/>
      <c r="BP85" s="200"/>
    </row>
    <row r="86" spans="1:68" s="91" customFormat="1" x14ac:dyDescent="0.55000000000000004">
      <c r="A86" s="200"/>
      <c r="B86" s="200"/>
      <c r="C86" s="200"/>
      <c r="D86" s="200"/>
      <c r="E86" s="226"/>
      <c r="F86" s="200"/>
      <c r="G86" s="200"/>
      <c r="H86" s="200"/>
      <c r="I86" s="226"/>
      <c r="J86" s="200"/>
      <c r="K86" s="200"/>
      <c r="L86" s="200"/>
      <c r="M86" s="226"/>
      <c r="N86" s="200"/>
      <c r="O86" s="200"/>
      <c r="P86" s="200"/>
      <c r="Q86" s="226"/>
      <c r="R86" s="200"/>
      <c r="S86" s="200"/>
      <c r="T86" s="200"/>
      <c r="U86" s="226"/>
      <c r="V86" s="200"/>
      <c r="W86" s="200"/>
      <c r="X86" s="200"/>
      <c r="Y86" s="226"/>
      <c r="Z86" s="200"/>
      <c r="AA86" s="200"/>
      <c r="AB86" s="200"/>
      <c r="AC86" s="200"/>
      <c r="AD86" s="200"/>
      <c r="AE86" s="200"/>
      <c r="AF86" s="200"/>
      <c r="AG86" s="200"/>
      <c r="AH86" s="200"/>
      <c r="AI86" s="200"/>
      <c r="AJ86" s="200"/>
      <c r="AK86" s="200"/>
      <c r="AL86" s="200"/>
      <c r="AM86" s="200"/>
      <c r="AN86" s="200"/>
      <c r="AO86" s="200"/>
      <c r="AP86" s="200"/>
      <c r="AQ86" s="200"/>
      <c r="AR86" s="200"/>
      <c r="AS86" s="200"/>
      <c r="AT86" s="200"/>
      <c r="AU86" s="200"/>
      <c r="AV86" s="200"/>
      <c r="AW86" s="200"/>
      <c r="AX86" s="200"/>
      <c r="AY86" s="200"/>
      <c r="AZ86" s="200"/>
      <c r="BA86" s="200"/>
      <c r="BB86" s="200"/>
      <c r="BC86" s="200"/>
      <c r="BD86" s="200"/>
      <c r="BE86" s="200"/>
      <c r="BF86" s="200"/>
      <c r="BG86" s="200"/>
      <c r="BH86" s="200"/>
      <c r="BI86" s="200"/>
      <c r="BJ86" s="200"/>
      <c r="BK86" s="200"/>
      <c r="BL86" s="200"/>
      <c r="BM86" s="200"/>
      <c r="BN86" s="200"/>
      <c r="BO86" s="200"/>
      <c r="BP86" s="200"/>
    </row>
    <row r="87" spans="1:68" s="91" customFormat="1" x14ac:dyDescent="0.55000000000000004">
      <c r="A87" s="200"/>
      <c r="B87" s="200"/>
      <c r="C87" s="200"/>
      <c r="D87" s="200"/>
      <c r="E87" s="226"/>
      <c r="F87" s="200"/>
      <c r="G87" s="200"/>
      <c r="H87" s="200"/>
      <c r="I87" s="226"/>
      <c r="J87" s="200"/>
      <c r="K87" s="200"/>
      <c r="L87" s="200"/>
      <c r="M87" s="226"/>
      <c r="N87" s="200"/>
      <c r="O87" s="200"/>
      <c r="P87" s="200"/>
      <c r="Q87" s="226"/>
      <c r="R87" s="200"/>
      <c r="S87" s="200"/>
      <c r="T87" s="200"/>
      <c r="U87" s="226"/>
      <c r="V87" s="200"/>
      <c r="W87" s="200"/>
      <c r="X87" s="200"/>
      <c r="Y87" s="226"/>
      <c r="Z87" s="200"/>
      <c r="AA87" s="200"/>
      <c r="AB87" s="200"/>
      <c r="AC87" s="200"/>
      <c r="AD87" s="200"/>
      <c r="AE87" s="200"/>
      <c r="AF87" s="200"/>
      <c r="AG87" s="200"/>
      <c r="AH87" s="200"/>
      <c r="AI87" s="200"/>
      <c r="AJ87" s="200"/>
      <c r="AK87" s="200"/>
      <c r="AL87" s="200"/>
      <c r="AM87" s="200"/>
      <c r="AN87" s="200"/>
      <c r="AO87" s="200"/>
      <c r="AP87" s="200"/>
      <c r="AQ87" s="200"/>
      <c r="AR87" s="200"/>
      <c r="AS87" s="200"/>
      <c r="AT87" s="200"/>
      <c r="AU87" s="200"/>
      <c r="AV87" s="200"/>
      <c r="AW87" s="200"/>
      <c r="AX87" s="200"/>
      <c r="AY87" s="200"/>
      <c r="AZ87" s="200"/>
      <c r="BA87" s="200"/>
      <c r="BB87" s="200"/>
      <c r="BC87" s="200"/>
      <c r="BD87" s="200"/>
      <c r="BE87" s="200"/>
      <c r="BF87" s="200"/>
      <c r="BG87" s="200"/>
      <c r="BH87" s="200"/>
      <c r="BI87" s="200"/>
      <c r="BJ87" s="200"/>
      <c r="BK87" s="200"/>
      <c r="BL87" s="200"/>
      <c r="BM87" s="200"/>
      <c r="BN87" s="200"/>
      <c r="BO87" s="200"/>
      <c r="BP87" s="200"/>
    </row>
    <row r="88" spans="1:68" s="91" customFormat="1" x14ac:dyDescent="0.55000000000000004">
      <c r="A88" s="200"/>
      <c r="B88" s="200"/>
      <c r="C88" s="200"/>
      <c r="D88" s="200"/>
      <c r="E88" s="226"/>
      <c r="F88" s="200"/>
      <c r="G88" s="200"/>
      <c r="H88" s="200"/>
      <c r="I88" s="226"/>
      <c r="J88" s="200"/>
      <c r="K88" s="200"/>
      <c r="L88" s="200"/>
      <c r="M88" s="226"/>
      <c r="N88" s="200"/>
      <c r="O88" s="200"/>
      <c r="P88" s="200"/>
      <c r="Q88" s="226"/>
      <c r="R88" s="200"/>
      <c r="S88" s="200"/>
      <c r="T88" s="200"/>
      <c r="U88" s="226"/>
      <c r="V88" s="200"/>
      <c r="W88" s="200"/>
      <c r="X88" s="200"/>
      <c r="Y88" s="226"/>
      <c r="Z88" s="200"/>
      <c r="AA88" s="200"/>
      <c r="AB88" s="200"/>
      <c r="AC88" s="200"/>
      <c r="AD88" s="200"/>
      <c r="AE88" s="200"/>
      <c r="AF88" s="200"/>
      <c r="AG88" s="200"/>
      <c r="AH88" s="200"/>
      <c r="AI88" s="200"/>
      <c r="AJ88" s="200"/>
      <c r="AK88" s="200"/>
      <c r="AL88" s="200"/>
      <c r="AM88" s="200"/>
      <c r="AN88" s="200"/>
      <c r="AO88" s="200"/>
      <c r="AP88" s="200"/>
      <c r="AQ88" s="200"/>
      <c r="AR88" s="200"/>
      <c r="AS88" s="200"/>
      <c r="AT88" s="200"/>
      <c r="AU88" s="200"/>
      <c r="AV88" s="200"/>
      <c r="AW88" s="200"/>
      <c r="AX88" s="200"/>
      <c r="AY88" s="200"/>
      <c r="AZ88" s="200"/>
      <c r="BA88" s="200"/>
      <c r="BB88" s="200"/>
      <c r="BC88" s="200"/>
      <c r="BD88" s="200"/>
      <c r="BE88" s="200"/>
      <c r="BF88" s="200"/>
      <c r="BG88" s="200"/>
      <c r="BH88" s="200"/>
      <c r="BI88" s="200"/>
      <c r="BJ88" s="200"/>
      <c r="BK88" s="200"/>
      <c r="BL88" s="200"/>
      <c r="BM88" s="200"/>
      <c r="BN88" s="200"/>
      <c r="BO88" s="200"/>
      <c r="BP88" s="200"/>
    </row>
    <row r="89" spans="1:68" s="91" customFormat="1" x14ac:dyDescent="0.55000000000000004">
      <c r="A89" s="200"/>
      <c r="B89" s="200"/>
      <c r="C89" s="200"/>
      <c r="D89" s="200"/>
      <c r="E89" s="226"/>
      <c r="F89" s="200"/>
      <c r="G89" s="200"/>
      <c r="H89" s="200"/>
      <c r="I89" s="226"/>
      <c r="J89" s="200"/>
      <c r="K89" s="200"/>
      <c r="L89" s="200"/>
      <c r="M89" s="226"/>
      <c r="N89" s="200"/>
      <c r="O89" s="200"/>
      <c r="P89" s="200"/>
      <c r="Q89" s="226"/>
      <c r="R89" s="200"/>
      <c r="S89" s="200"/>
      <c r="T89" s="200"/>
      <c r="U89" s="226"/>
      <c r="V89" s="200"/>
      <c r="W89" s="200"/>
      <c r="X89" s="200"/>
      <c r="Y89" s="226"/>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row>
    <row r="90" spans="1:68" s="91" customFormat="1" x14ac:dyDescent="0.55000000000000004">
      <c r="A90" s="200"/>
      <c r="B90" s="200"/>
      <c r="C90" s="200"/>
      <c r="D90" s="200"/>
      <c r="E90" s="226"/>
      <c r="F90" s="200"/>
      <c r="G90" s="200"/>
      <c r="H90" s="200"/>
      <c r="I90" s="226"/>
      <c r="J90" s="200"/>
      <c r="K90" s="200"/>
      <c r="L90" s="200"/>
      <c r="M90" s="226"/>
      <c r="N90" s="200"/>
      <c r="O90" s="200"/>
      <c r="P90" s="200"/>
      <c r="Q90" s="226"/>
      <c r="R90" s="200"/>
      <c r="S90" s="200"/>
      <c r="T90" s="200"/>
      <c r="U90" s="226"/>
      <c r="V90" s="200"/>
      <c r="W90" s="200"/>
      <c r="X90" s="200"/>
      <c r="Y90" s="226"/>
      <c r="Z90" s="200"/>
      <c r="AA90" s="200"/>
      <c r="AB90" s="200"/>
      <c r="AC90" s="200"/>
      <c r="AD90" s="200"/>
      <c r="AE90" s="200"/>
      <c r="AF90" s="200"/>
      <c r="AG90" s="200"/>
      <c r="AH90" s="200"/>
      <c r="AI90" s="200"/>
      <c r="AJ90" s="200"/>
      <c r="AK90" s="200"/>
      <c r="AL90" s="200"/>
      <c r="AM90" s="200"/>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row>
    <row r="91" spans="1:68" s="91" customFormat="1" x14ac:dyDescent="0.55000000000000004">
      <c r="A91" s="200"/>
      <c r="B91" s="200"/>
      <c r="C91" s="200"/>
      <c r="D91" s="200"/>
      <c r="E91" s="226"/>
      <c r="F91" s="200"/>
      <c r="G91" s="200"/>
      <c r="H91" s="200"/>
      <c r="I91" s="226"/>
      <c r="J91" s="200"/>
      <c r="K91" s="200"/>
      <c r="L91" s="200"/>
      <c r="M91" s="226"/>
      <c r="N91" s="200"/>
      <c r="O91" s="200"/>
      <c r="P91" s="200"/>
      <c r="Q91" s="226"/>
      <c r="R91" s="200"/>
      <c r="S91" s="200"/>
      <c r="T91" s="200"/>
      <c r="U91" s="226"/>
      <c r="V91" s="200"/>
      <c r="W91" s="200"/>
      <c r="X91" s="200"/>
      <c r="Y91" s="226"/>
      <c r="Z91" s="200"/>
      <c r="AA91" s="200"/>
      <c r="AB91" s="200"/>
      <c r="AC91" s="200"/>
      <c r="AD91" s="200"/>
      <c r="AE91" s="200"/>
      <c r="AF91" s="200"/>
      <c r="AG91" s="200"/>
      <c r="AH91" s="200"/>
      <c r="AI91" s="200"/>
      <c r="AJ91" s="200"/>
      <c r="AK91" s="200"/>
      <c r="AL91" s="200"/>
      <c r="AM91" s="200"/>
      <c r="AN91" s="200"/>
      <c r="AO91" s="200"/>
      <c r="AP91" s="200"/>
      <c r="AQ91" s="200"/>
      <c r="AR91" s="200"/>
      <c r="AS91" s="200"/>
      <c r="AT91" s="200"/>
      <c r="AU91" s="200"/>
      <c r="AV91" s="200"/>
      <c r="AW91" s="200"/>
      <c r="AX91" s="200"/>
      <c r="AY91" s="200"/>
      <c r="AZ91" s="200"/>
      <c r="BA91" s="200"/>
      <c r="BB91" s="200"/>
      <c r="BC91" s="200"/>
      <c r="BD91" s="200"/>
      <c r="BE91" s="200"/>
      <c r="BF91" s="200"/>
      <c r="BG91" s="200"/>
      <c r="BH91" s="200"/>
      <c r="BI91" s="200"/>
      <c r="BJ91" s="200"/>
      <c r="BK91" s="200"/>
      <c r="BL91" s="200"/>
      <c r="BM91" s="200"/>
      <c r="BN91" s="200"/>
      <c r="BO91" s="200"/>
      <c r="BP91" s="200"/>
    </row>
    <row r="92" spans="1:68" s="91" customFormat="1" x14ac:dyDescent="0.55000000000000004">
      <c r="A92" s="200"/>
      <c r="B92" s="200"/>
      <c r="C92" s="200"/>
      <c r="D92" s="200"/>
      <c r="E92" s="226"/>
      <c r="F92" s="200"/>
      <c r="G92" s="200"/>
      <c r="H92" s="200"/>
      <c r="I92" s="226"/>
      <c r="J92" s="200"/>
      <c r="K92" s="200"/>
      <c r="L92" s="200"/>
      <c r="M92" s="226"/>
      <c r="N92" s="200"/>
      <c r="O92" s="200"/>
      <c r="P92" s="200"/>
      <c r="Q92" s="226"/>
      <c r="R92" s="200"/>
      <c r="S92" s="200"/>
      <c r="T92" s="200"/>
      <c r="U92" s="226"/>
      <c r="V92" s="200"/>
      <c r="W92" s="200"/>
      <c r="X92" s="200"/>
      <c r="Y92" s="226"/>
      <c r="Z92" s="200"/>
      <c r="AA92" s="200"/>
      <c r="AB92" s="200"/>
      <c r="AC92" s="200"/>
      <c r="AD92" s="200"/>
      <c r="AE92" s="200"/>
      <c r="AF92" s="200"/>
      <c r="AG92" s="200"/>
      <c r="AH92" s="200"/>
      <c r="AI92" s="200"/>
      <c r="AJ92" s="200"/>
      <c r="AK92" s="200"/>
      <c r="AL92" s="200"/>
      <c r="AM92" s="200"/>
      <c r="AN92" s="200"/>
      <c r="AO92" s="200"/>
      <c r="AP92" s="200"/>
      <c r="AQ92" s="200"/>
      <c r="AR92" s="200"/>
      <c r="AS92" s="200"/>
      <c r="AT92" s="200"/>
      <c r="AU92" s="200"/>
      <c r="AV92" s="200"/>
      <c r="AW92" s="200"/>
      <c r="AX92" s="200"/>
      <c r="AY92" s="200"/>
      <c r="AZ92" s="200"/>
      <c r="BA92" s="200"/>
      <c r="BB92" s="200"/>
      <c r="BC92" s="200"/>
      <c r="BD92" s="200"/>
      <c r="BE92" s="200"/>
      <c r="BF92" s="200"/>
      <c r="BG92" s="200"/>
      <c r="BH92" s="200"/>
      <c r="BI92" s="200"/>
      <c r="BJ92" s="200"/>
      <c r="BK92" s="200"/>
      <c r="BL92" s="200"/>
      <c r="BM92" s="200"/>
      <c r="BN92" s="200"/>
      <c r="BO92" s="200"/>
      <c r="BP92" s="200"/>
    </row>
    <row r="93" spans="1:68" s="91" customFormat="1" x14ac:dyDescent="0.55000000000000004">
      <c r="A93" s="200"/>
      <c r="B93" s="200"/>
      <c r="C93" s="200"/>
      <c r="D93" s="200"/>
      <c r="E93" s="226"/>
      <c r="F93" s="200"/>
      <c r="G93" s="200"/>
      <c r="H93" s="200"/>
      <c r="I93" s="226"/>
      <c r="J93" s="200"/>
      <c r="K93" s="200"/>
      <c r="L93" s="200"/>
      <c r="M93" s="226"/>
      <c r="N93" s="200"/>
      <c r="O93" s="200"/>
      <c r="P93" s="200"/>
      <c r="Q93" s="226"/>
      <c r="R93" s="200"/>
      <c r="S93" s="200"/>
      <c r="T93" s="200"/>
      <c r="U93" s="226"/>
      <c r="V93" s="200"/>
      <c r="W93" s="200"/>
      <c r="X93" s="200"/>
      <c r="Y93" s="226"/>
      <c r="Z93" s="200"/>
      <c r="AA93" s="200"/>
      <c r="AB93" s="200"/>
      <c r="AC93" s="200"/>
      <c r="AD93" s="200"/>
      <c r="AE93" s="200"/>
      <c r="AF93" s="200"/>
      <c r="AG93" s="200"/>
      <c r="AH93" s="200"/>
      <c r="AI93" s="200"/>
      <c r="AJ93" s="200"/>
      <c r="AK93" s="200"/>
      <c r="AL93" s="200"/>
      <c r="AM93" s="200"/>
      <c r="AN93" s="200"/>
      <c r="AO93" s="200"/>
      <c r="AP93" s="200"/>
      <c r="AQ93" s="200"/>
      <c r="AR93" s="200"/>
      <c r="AS93" s="200"/>
      <c r="AT93" s="200"/>
      <c r="AU93" s="200"/>
      <c r="AV93" s="200"/>
      <c r="AW93" s="200"/>
      <c r="AX93" s="200"/>
      <c r="AY93" s="200"/>
      <c r="AZ93" s="200"/>
      <c r="BA93" s="200"/>
      <c r="BB93" s="200"/>
      <c r="BC93" s="200"/>
      <c r="BD93" s="200"/>
      <c r="BE93" s="200"/>
      <c r="BF93" s="200"/>
      <c r="BG93" s="200"/>
      <c r="BH93" s="200"/>
      <c r="BI93" s="200"/>
      <c r="BJ93" s="200"/>
      <c r="BK93" s="200"/>
      <c r="BL93" s="200"/>
      <c r="BM93" s="200"/>
      <c r="BN93" s="200"/>
      <c r="BO93" s="200"/>
      <c r="BP93" s="200"/>
    </row>
    <row r="94" spans="1:68" s="91" customFormat="1" x14ac:dyDescent="0.55000000000000004">
      <c r="A94" s="200"/>
      <c r="B94" s="200"/>
      <c r="C94" s="200"/>
      <c r="D94" s="200"/>
      <c r="E94" s="226"/>
      <c r="F94" s="200"/>
      <c r="G94" s="200"/>
      <c r="H94" s="200"/>
      <c r="I94" s="226"/>
      <c r="J94" s="200"/>
      <c r="K94" s="200"/>
      <c r="L94" s="200"/>
      <c r="M94" s="226"/>
      <c r="N94" s="200"/>
      <c r="O94" s="200"/>
      <c r="P94" s="200"/>
      <c r="Q94" s="226"/>
      <c r="R94" s="200"/>
      <c r="S94" s="200"/>
      <c r="T94" s="200"/>
      <c r="U94" s="226"/>
      <c r="V94" s="200"/>
      <c r="W94" s="200"/>
      <c r="X94" s="200"/>
      <c r="Y94" s="226"/>
      <c r="Z94" s="200"/>
      <c r="AA94" s="200"/>
      <c r="AB94" s="200"/>
      <c r="AC94" s="200"/>
      <c r="AD94" s="200"/>
      <c r="AE94" s="200"/>
      <c r="AF94" s="200"/>
      <c r="AG94" s="200"/>
      <c r="AH94" s="200"/>
      <c r="AI94" s="200"/>
      <c r="AJ94" s="200"/>
      <c r="AK94" s="200"/>
      <c r="AL94" s="200"/>
      <c r="AM94" s="200"/>
      <c r="AN94" s="200"/>
      <c r="AO94" s="200"/>
      <c r="AP94" s="200"/>
      <c r="AQ94" s="200"/>
      <c r="AR94" s="200"/>
      <c r="AS94" s="200"/>
      <c r="AT94" s="200"/>
      <c r="AU94" s="200"/>
      <c r="AV94" s="200"/>
      <c r="AW94" s="200"/>
      <c r="AX94" s="200"/>
      <c r="AY94" s="200"/>
      <c r="AZ94" s="200"/>
      <c r="BA94" s="200"/>
      <c r="BB94" s="200"/>
      <c r="BC94" s="200"/>
      <c r="BD94" s="200"/>
      <c r="BE94" s="200"/>
      <c r="BF94" s="200"/>
      <c r="BG94" s="200"/>
      <c r="BH94" s="200"/>
      <c r="BI94" s="200"/>
      <c r="BJ94" s="200"/>
      <c r="BK94" s="200"/>
      <c r="BL94" s="200"/>
      <c r="BM94" s="200"/>
      <c r="BN94" s="200"/>
      <c r="BO94" s="200"/>
      <c r="BP94" s="200"/>
    </row>
    <row r="95" spans="1:68" s="91" customFormat="1" x14ac:dyDescent="0.55000000000000004">
      <c r="A95" s="200"/>
      <c r="B95" s="200"/>
      <c r="C95" s="200"/>
      <c r="D95" s="200"/>
      <c r="E95" s="226"/>
      <c r="F95" s="200"/>
      <c r="G95" s="200"/>
      <c r="H95" s="200"/>
      <c r="I95" s="226"/>
      <c r="J95" s="200"/>
      <c r="K95" s="200"/>
      <c r="L95" s="200"/>
      <c r="M95" s="226"/>
      <c r="N95" s="200"/>
      <c r="O95" s="200"/>
      <c r="P95" s="200"/>
      <c r="Q95" s="226"/>
      <c r="R95" s="200"/>
      <c r="S95" s="200"/>
      <c r="T95" s="200"/>
      <c r="U95" s="226"/>
      <c r="V95" s="200"/>
      <c r="W95" s="200"/>
      <c r="X95" s="200"/>
      <c r="Y95" s="226"/>
      <c r="Z95" s="200"/>
      <c r="AA95" s="200"/>
      <c r="AB95" s="200"/>
      <c r="AC95" s="200"/>
      <c r="AD95" s="200"/>
      <c r="AE95" s="200"/>
      <c r="AF95" s="200"/>
      <c r="AG95" s="200"/>
      <c r="AH95" s="200"/>
      <c r="AI95" s="200"/>
      <c r="AJ95" s="200"/>
      <c r="AK95" s="200"/>
      <c r="AL95" s="200"/>
      <c r="AM95" s="200"/>
      <c r="AN95" s="200"/>
      <c r="AO95" s="200"/>
      <c r="AP95" s="200"/>
      <c r="AQ95" s="200"/>
      <c r="AR95" s="200"/>
      <c r="AS95" s="200"/>
      <c r="AT95" s="200"/>
      <c r="AU95" s="200"/>
      <c r="AV95" s="200"/>
      <c r="AW95" s="200"/>
      <c r="AX95" s="200"/>
      <c r="AY95" s="200"/>
      <c r="AZ95" s="200"/>
      <c r="BA95" s="200"/>
      <c r="BB95" s="200"/>
      <c r="BC95" s="200"/>
      <c r="BD95" s="200"/>
      <c r="BE95" s="200"/>
      <c r="BF95" s="200"/>
      <c r="BG95" s="200"/>
      <c r="BH95" s="200"/>
      <c r="BI95" s="200"/>
      <c r="BJ95" s="200"/>
      <c r="BK95" s="200"/>
      <c r="BL95" s="200"/>
      <c r="BM95" s="200"/>
      <c r="BN95" s="200"/>
      <c r="BO95" s="200"/>
      <c r="BP95" s="200"/>
    </row>
    <row r="96" spans="1:68" s="91" customFormat="1" x14ac:dyDescent="0.55000000000000004">
      <c r="A96" s="200"/>
      <c r="B96" s="200"/>
      <c r="C96" s="200"/>
      <c r="D96" s="200"/>
      <c r="E96" s="226"/>
      <c r="F96" s="200"/>
      <c r="G96" s="200"/>
      <c r="H96" s="200"/>
      <c r="I96" s="226"/>
      <c r="J96" s="200"/>
      <c r="K96" s="200"/>
      <c r="L96" s="200"/>
      <c r="M96" s="226"/>
      <c r="N96" s="200"/>
      <c r="O96" s="200"/>
      <c r="P96" s="200"/>
      <c r="Q96" s="226"/>
      <c r="R96" s="200"/>
      <c r="S96" s="200"/>
      <c r="T96" s="200"/>
      <c r="U96" s="226"/>
      <c r="V96" s="200"/>
      <c r="W96" s="200"/>
      <c r="X96" s="200"/>
      <c r="Y96" s="226"/>
      <c r="Z96" s="200"/>
      <c r="AA96" s="200"/>
      <c r="AB96" s="200"/>
      <c r="AC96" s="200"/>
      <c r="AD96" s="200"/>
      <c r="AE96" s="200"/>
      <c r="AF96" s="200"/>
      <c r="AG96" s="200"/>
      <c r="AH96" s="200"/>
      <c r="AI96" s="200"/>
      <c r="AJ96" s="200"/>
      <c r="AK96" s="200"/>
      <c r="AL96" s="200"/>
      <c r="AM96" s="200"/>
      <c r="AN96" s="200"/>
      <c r="AO96" s="200"/>
      <c r="AP96" s="200"/>
      <c r="AQ96" s="200"/>
      <c r="AR96" s="200"/>
      <c r="AS96" s="200"/>
      <c r="AT96" s="200"/>
      <c r="AU96" s="200"/>
      <c r="AV96" s="200"/>
      <c r="AW96" s="200"/>
      <c r="AX96" s="200"/>
      <c r="AY96" s="200"/>
      <c r="AZ96" s="200"/>
      <c r="BA96" s="200"/>
      <c r="BB96" s="200"/>
      <c r="BC96" s="200"/>
      <c r="BD96" s="200"/>
      <c r="BE96" s="200"/>
      <c r="BF96" s="200"/>
      <c r="BG96" s="200"/>
      <c r="BH96" s="200"/>
      <c r="BI96" s="200"/>
      <c r="BJ96" s="200"/>
      <c r="BK96" s="200"/>
      <c r="BL96" s="200"/>
      <c r="BM96" s="200"/>
      <c r="BN96" s="200"/>
      <c r="BO96" s="200"/>
      <c r="BP96" s="200"/>
    </row>
    <row r="97" spans="1:68" s="91" customFormat="1" x14ac:dyDescent="0.55000000000000004">
      <c r="A97" s="200"/>
      <c r="B97" s="200"/>
      <c r="C97" s="200"/>
      <c r="D97" s="200"/>
      <c r="E97" s="226"/>
      <c r="F97" s="200"/>
      <c r="G97" s="200"/>
      <c r="H97" s="200"/>
      <c r="I97" s="226"/>
      <c r="J97" s="200"/>
      <c r="K97" s="200"/>
      <c r="L97" s="200"/>
      <c r="M97" s="226"/>
      <c r="N97" s="200"/>
      <c r="O97" s="200"/>
      <c r="P97" s="200"/>
      <c r="Q97" s="226"/>
      <c r="R97" s="200"/>
      <c r="S97" s="200"/>
      <c r="T97" s="200"/>
      <c r="U97" s="226"/>
      <c r="V97" s="200"/>
      <c r="W97" s="200"/>
      <c r="X97" s="200"/>
      <c r="Y97" s="226"/>
      <c r="Z97" s="200"/>
      <c r="AA97" s="200"/>
      <c r="AB97" s="200"/>
      <c r="AC97" s="200"/>
      <c r="AD97" s="200"/>
      <c r="AE97" s="200"/>
      <c r="AF97" s="200"/>
      <c r="AG97" s="200"/>
      <c r="AH97" s="200"/>
      <c r="AI97" s="200"/>
      <c r="AJ97" s="200"/>
      <c r="AK97" s="200"/>
      <c r="AL97" s="200"/>
      <c r="AM97" s="200"/>
      <c r="AN97" s="200"/>
      <c r="AO97" s="200"/>
      <c r="AP97" s="200"/>
      <c r="AQ97" s="200"/>
      <c r="AR97" s="200"/>
      <c r="AS97" s="200"/>
      <c r="AT97" s="200"/>
      <c r="AU97" s="200"/>
      <c r="AV97" s="200"/>
      <c r="AW97" s="200"/>
      <c r="AX97" s="200"/>
      <c r="AY97" s="200"/>
      <c r="AZ97" s="200"/>
      <c r="BA97" s="200"/>
      <c r="BB97" s="200"/>
      <c r="BC97" s="200"/>
      <c r="BD97" s="200"/>
      <c r="BE97" s="200"/>
      <c r="BF97" s="200"/>
      <c r="BG97" s="200"/>
      <c r="BH97" s="200"/>
      <c r="BI97" s="200"/>
      <c r="BJ97" s="200"/>
      <c r="BK97" s="200"/>
      <c r="BL97" s="200"/>
      <c r="BM97" s="200"/>
      <c r="BN97" s="200"/>
      <c r="BO97" s="200"/>
      <c r="BP97" s="200"/>
    </row>
    <row r="98" spans="1:68" s="91" customFormat="1" x14ac:dyDescent="0.55000000000000004">
      <c r="A98" s="200"/>
      <c r="B98" s="200"/>
      <c r="C98" s="200"/>
      <c r="D98" s="200"/>
      <c r="E98" s="226"/>
      <c r="F98" s="200"/>
      <c r="G98" s="200"/>
      <c r="H98" s="200"/>
      <c r="I98" s="226"/>
      <c r="J98" s="200"/>
      <c r="K98" s="200"/>
      <c r="L98" s="200"/>
      <c r="M98" s="226"/>
      <c r="N98" s="200"/>
      <c r="O98" s="200"/>
      <c r="P98" s="200"/>
      <c r="Q98" s="226"/>
      <c r="R98" s="200"/>
      <c r="S98" s="200"/>
      <c r="T98" s="200"/>
      <c r="U98" s="226"/>
      <c r="V98" s="200"/>
      <c r="W98" s="200"/>
      <c r="X98" s="200"/>
      <c r="Y98" s="226"/>
      <c r="Z98" s="200"/>
      <c r="AA98" s="200"/>
      <c r="AB98" s="200"/>
      <c r="AC98" s="200"/>
      <c r="AD98" s="200"/>
      <c r="AE98" s="200"/>
      <c r="AF98" s="200"/>
      <c r="AG98" s="200"/>
      <c r="AH98" s="200"/>
      <c r="AI98" s="200"/>
      <c r="AJ98" s="200"/>
      <c r="AK98" s="200"/>
      <c r="AL98" s="200"/>
      <c r="AM98" s="200"/>
      <c r="AN98" s="200"/>
      <c r="AO98" s="200"/>
      <c r="AP98" s="200"/>
      <c r="AQ98" s="200"/>
      <c r="AR98" s="200"/>
      <c r="AS98" s="200"/>
      <c r="AT98" s="200"/>
      <c r="AU98" s="200"/>
      <c r="AV98" s="200"/>
      <c r="AW98" s="200"/>
      <c r="AX98" s="200"/>
      <c r="AY98" s="200"/>
      <c r="AZ98" s="200"/>
      <c r="BA98" s="200"/>
      <c r="BB98" s="200"/>
      <c r="BC98" s="200"/>
      <c r="BD98" s="200"/>
      <c r="BE98" s="200"/>
      <c r="BF98" s="200"/>
      <c r="BG98" s="200"/>
      <c r="BH98" s="200"/>
      <c r="BI98" s="200"/>
      <c r="BJ98" s="200"/>
      <c r="BK98" s="200"/>
      <c r="BL98" s="200"/>
      <c r="BM98" s="200"/>
      <c r="BN98" s="200"/>
      <c r="BO98" s="200"/>
      <c r="BP98" s="200"/>
    </row>
    <row r="99" spans="1:68" s="91" customFormat="1" x14ac:dyDescent="0.55000000000000004">
      <c r="A99" s="200"/>
      <c r="B99" s="200"/>
      <c r="C99" s="200"/>
      <c r="D99" s="200"/>
      <c r="E99" s="226"/>
      <c r="F99" s="200"/>
      <c r="G99" s="200"/>
      <c r="H99" s="200"/>
      <c r="I99" s="226"/>
      <c r="J99" s="200"/>
      <c r="K99" s="200"/>
      <c r="L99" s="200"/>
      <c r="M99" s="226"/>
      <c r="N99" s="200"/>
      <c r="O99" s="200"/>
      <c r="P99" s="200"/>
      <c r="Q99" s="226"/>
      <c r="R99" s="200"/>
      <c r="S99" s="200"/>
      <c r="T99" s="200"/>
      <c r="U99" s="226"/>
      <c r="V99" s="200"/>
      <c r="W99" s="200"/>
      <c r="X99" s="200"/>
      <c r="Y99" s="226"/>
      <c r="Z99" s="200"/>
      <c r="AA99" s="200"/>
      <c r="AB99" s="200"/>
      <c r="AC99" s="200"/>
      <c r="AD99" s="200"/>
      <c r="AE99" s="200"/>
      <c r="AF99" s="200"/>
      <c r="AG99" s="200"/>
      <c r="AH99" s="200"/>
      <c r="AI99" s="200"/>
      <c r="AJ99" s="200"/>
      <c r="AK99" s="200"/>
      <c r="AL99" s="200"/>
      <c r="AM99" s="200"/>
      <c r="AN99" s="200"/>
      <c r="AO99" s="200"/>
      <c r="AP99" s="200"/>
      <c r="AQ99" s="200"/>
      <c r="AR99" s="200"/>
      <c r="AS99" s="200"/>
      <c r="AT99" s="200"/>
      <c r="AU99" s="200"/>
      <c r="AV99" s="200"/>
      <c r="AW99" s="200"/>
      <c r="AX99" s="200"/>
      <c r="AY99" s="200"/>
      <c r="AZ99" s="200"/>
      <c r="BA99" s="200"/>
      <c r="BB99" s="200"/>
      <c r="BC99" s="200"/>
      <c r="BD99" s="200"/>
      <c r="BE99" s="200"/>
      <c r="BF99" s="200"/>
      <c r="BG99" s="200"/>
      <c r="BH99" s="200"/>
      <c r="BI99" s="200"/>
      <c r="BJ99" s="200"/>
      <c r="BK99" s="200"/>
      <c r="BL99" s="200"/>
      <c r="BM99" s="200"/>
      <c r="BN99" s="200"/>
      <c r="BO99" s="200"/>
      <c r="BP99" s="200"/>
    </row>
    <row r="100" spans="1:68" s="91" customFormat="1" x14ac:dyDescent="0.55000000000000004">
      <c r="A100" s="200"/>
      <c r="B100" s="200"/>
      <c r="C100" s="200"/>
      <c r="D100" s="200"/>
      <c r="E100" s="226"/>
      <c r="F100" s="200"/>
      <c r="G100" s="200"/>
      <c r="H100" s="200"/>
      <c r="I100" s="226"/>
      <c r="J100" s="200"/>
      <c r="K100" s="200"/>
      <c r="L100" s="200"/>
      <c r="M100" s="226"/>
      <c r="N100" s="200"/>
      <c r="O100" s="200"/>
      <c r="P100" s="200"/>
      <c r="Q100" s="226"/>
      <c r="R100" s="200"/>
      <c r="S100" s="200"/>
      <c r="T100" s="200"/>
      <c r="U100" s="226"/>
      <c r="V100" s="200"/>
      <c r="W100" s="200"/>
      <c r="X100" s="200"/>
      <c r="Y100" s="226"/>
      <c r="Z100" s="200"/>
      <c r="AA100" s="200"/>
      <c r="AB100" s="200"/>
      <c r="AC100" s="200"/>
      <c r="AD100" s="200"/>
      <c r="AE100" s="200"/>
      <c r="AF100" s="200"/>
      <c r="AG100" s="200"/>
      <c r="AH100" s="200"/>
      <c r="AI100" s="200"/>
      <c r="AJ100" s="200"/>
      <c r="AK100" s="200"/>
      <c r="AL100" s="200"/>
      <c r="AM100" s="200"/>
      <c r="AN100" s="200"/>
      <c r="AO100" s="200"/>
      <c r="AP100" s="200"/>
      <c r="AQ100" s="200"/>
      <c r="AR100" s="200"/>
      <c r="AS100" s="200"/>
      <c r="AT100" s="200"/>
      <c r="AU100" s="200"/>
      <c r="AV100" s="200"/>
      <c r="AW100" s="200"/>
      <c r="AX100" s="200"/>
      <c r="AY100" s="200"/>
      <c r="AZ100" s="200"/>
      <c r="BA100" s="200"/>
      <c r="BB100" s="200"/>
      <c r="BC100" s="200"/>
      <c r="BD100" s="200"/>
      <c r="BE100" s="200"/>
      <c r="BF100" s="200"/>
      <c r="BG100" s="200"/>
      <c r="BH100" s="200"/>
      <c r="BI100" s="200"/>
      <c r="BJ100" s="200"/>
      <c r="BK100" s="200"/>
      <c r="BL100" s="200"/>
      <c r="BM100" s="200"/>
      <c r="BN100" s="200"/>
      <c r="BO100" s="200"/>
      <c r="BP100" s="200"/>
    </row>
    <row r="101" spans="1:68" s="91" customFormat="1" x14ac:dyDescent="0.55000000000000004">
      <c r="A101" s="200"/>
      <c r="B101" s="200"/>
      <c r="C101" s="200"/>
      <c r="D101" s="200"/>
      <c r="E101" s="226"/>
      <c r="F101" s="200"/>
      <c r="G101" s="200"/>
      <c r="H101" s="200"/>
      <c r="I101" s="226"/>
      <c r="J101" s="200"/>
      <c r="K101" s="200"/>
      <c r="L101" s="200"/>
      <c r="M101" s="226"/>
      <c r="N101" s="200"/>
      <c r="O101" s="200"/>
      <c r="P101" s="200"/>
      <c r="Q101" s="226"/>
      <c r="R101" s="200"/>
      <c r="S101" s="200"/>
      <c r="T101" s="200"/>
      <c r="U101" s="226"/>
      <c r="V101" s="200"/>
      <c r="W101" s="200"/>
      <c r="X101" s="200"/>
      <c r="Y101" s="226"/>
      <c r="Z101" s="200"/>
      <c r="AA101" s="200"/>
      <c r="AB101" s="200"/>
      <c r="AC101" s="200"/>
      <c r="AD101" s="200"/>
      <c r="AE101" s="200"/>
      <c r="AF101" s="200"/>
      <c r="AG101" s="200"/>
      <c r="AH101" s="200"/>
      <c r="AI101" s="200"/>
      <c r="AJ101" s="200"/>
      <c r="AK101" s="200"/>
      <c r="AL101" s="200"/>
      <c r="AM101" s="200"/>
      <c r="AN101" s="200"/>
      <c r="AO101" s="200"/>
      <c r="AP101" s="200"/>
      <c r="AQ101" s="200"/>
      <c r="AR101" s="200"/>
      <c r="AS101" s="200"/>
      <c r="AT101" s="200"/>
      <c r="AU101" s="200"/>
      <c r="AV101" s="200"/>
      <c r="AW101" s="200"/>
      <c r="AX101" s="200"/>
      <c r="AY101" s="200"/>
      <c r="AZ101" s="200"/>
      <c r="BA101" s="200"/>
      <c r="BB101" s="200"/>
      <c r="BC101" s="200"/>
      <c r="BD101" s="200"/>
      <c r="BE101" s="200"/>
      <c r="BF101" s="200"/>
      <c r="BG101" s="200"/>
      <c r="BH101" s="200"/>
      <c r="BI101" s="200"/>
      <c r="BJ101" s="200"/>
      <c r="BK101" s="200"/>
      <c r="BL101" s="200"/>
      <c r="BM101" s="200"/>
      <c r="BN101" s="200"/>
      <c r="BO101" s="200"/>
      <c r="BP101" s="200"/>
    </row>
    <row r="102" spans="1:68" s="91" customFormat="1" x14ac:dyDescent="0.55000000000000004">
      <c r="A102" s="200"/>
      <c r="B102" s="200"/>
      <c r="C102" s="200"/>
      <c r="D102" s="200"/>
      <c r="E102" s="226"/>
      <c r="F102" s="200"/>
      <c r="G102" s="200"/>
      <c r="H102" s="200"/>
      <c r="I102" s="226"/>
      <c r="J102" s="200"/>
      <c r="K102" s="200"/>
      <c r="L102" s="200"/>
      <c r="M102" s="226"/>
      <c r="N102" s="200"/>
      <c r="O102" s="200"/>
      <c r="P102" s="200"/>
      <c r="Q102" s="226"/>
      <c r="R102" s="200"/>
      <c r="S102" s="200"/>
      <c r="T102" s="200"/>
      <c r="U102" s="226"/>
      <c r="V102" s="200"/>
      <c r="W102" s="200"/>
      <c r="X102" s="200"/>
      <c r="Y102" s="226"/>
      <c r="Z102" s="200"/>
      <c r="AA102" s="200"/>
      <c r="AB102" s="200"/>
      <c r="AC102" s="200"/>
      <c r="AD102" s="200"/>
      <c r="AE102" s="200"/>
      <c r="AF102" s="200"/>
      <c r="AG102" s="200"/>
      <c r="AH102" s="200"/>
      <c r="AI102" s="200"/>
      <c r="AJ102" s="200"/>
      <c r="AK102" s="200"/>
      <c r="AL102" s="200"/>
      <c r="AM102" s="200"/>
      <c r="AN102" s="200"/>
      <c r="AO102" s="200"/>
      <c r="AP102" s="200"/>
      <c r="AQ102" s="200"/>
      <c r="AR102" s="200"/>
      <c r="AS102" s="200"/>
      <c r="AT102" s="200"/>
      <c r="AU102" s="200"/>
      <c r="AV102" s="200"/>
      <c r="AW102" s="200"/>
      <c r="AX102" s="200"/>
      <c r="AY102" s="200"/>
      <c r="AZ102" s="200"/>
      <c r="BA102" s="200"/>
      <c r="BB102" s="200"/>
      <c r="BC102" s="200"/>
      <c r="BD102" s="200"/>
      <c r="BE102" s="200"/>
      <c r="BF102" s="200"/>
      <c r="BG102" s="200"/>
      <c r="BH102" s="200"/>
      <c r="BI102" s="200"/>
      <c r="BJ102" s="200"/>
      <c r="BK102" s="200"/>
      <c r="BL102" s="200"/>
      <c r="BM102" s="200"/>
      <c r="BN102" s="200"/>
      <c r="BO102" s="200"/>
      <c r="BP102" s="200"/>
    </row>
    <row r="103" spans="1:68" s="91" customFormat="1" x14ac:dyDescent="0.55000000000000004">
      <c r="A103" s="200"/>
      <c r="B103" s="200"/>
      <c r="C103" s="200"/>
      <c r="D103" s="200"/>
      <c r="E103" s="226"/>
      <c r="F103" s="200"/>
      <c r="G103" s="200"/>
      <c r="H103" s="200"/>
      <c r="I103" s="226"/>
      <c r="J103" s="200"/>
      <c r="K103" s="200"/>
      <c r="L103" s="200"/>
      <c r="M103" s="226"/>
      <c r="N103" s="200"/>
      <c r="O103" s="200"/>
      <c r="P103" s="200"/>
      <c r="Q103" s="226"/>
      <c r="R103" s="200"/>
      <c r="S103" s="200"/>
      <c r="T103" s="200"/>
      <c r="U103" s="226"/>
      <c r="V103" s="200"/>
      <c r="W103" s="200"/>
      <c r="X103" s="200"/>
      <c r="Y103" s="226"/>
      <c r="Z103" s="200"/>
      <c r="AA103" s="200"/>
      <c r="AB103" s="200"/>
      <c r="AC103" s="200"/>
      <c r="AD103" s="200"/>
      <c r="AE103" s="200"/>
      <c r="AF103" s="200"/>
      <c r="AG103" s="200"/>
      <c r="AH103" s="200"/>
      <c r="AI103" s="200"/>
      <c r="AJ103" s="200"/>
      <c r="AK103" s="200"/>
      <c r="AL103" s="200"/>
      <c r="AM103" s="200"/>
      <c r="AN103" s="200"/>
      <c r="AO103" s="200"/>
      <c r="AP103" s="200"/>
      <c r="AQ103" s="200"/>
      <c r="AR103" s="200"/>
      <c r="AS103" s="200"/>
      <c r="AT103" s="200"/>
      <c r="AU103" s="200"/>
      <c r="AV103" s="200"/>
      <c r="AW103" s="200"/>
      <c r="AX103" s="200"/>
      <c r="AY103" s="200"/>
      <c r="AZ103" s="200"/>
      <c r="BA103" s="200"/>
      <c r="BB103" s="200"/>
      <c r="BC103" s="200"/>
      <c r="BD103" s="200"/>
      <c r="BE103" s="200"/>
      <c r="BF103" s="200"/>
      <c r="BG103" s="200"/>
      <c r="BH103" s="200"/>
      <c r="BI103" s="200"/>
      <c r="BJ103" s="200"/>
      <c r="BK103" s="200"/>
      <c r="BL103" s="200"/>
      <c r="BM103" s="200"/>
      <c r="BN103" s="200"/>
      <c r="BO103" s="200"/>
      <c r="BP103" s="200"/>
    </row>
    <row r="104" spans="1:68" s="91" customFormat="1" x14ac:dyDescent="0.55000000000000004">
      <c r="A104" s="200"/>
      <c r="B104" s="200"/>
      <c r="C104" s="200"/>
      <c r="D104" s="200"/>
      <c r="E104" s="226"/>
      <c r="F104" s="200"/>
      <c r="G104" s="200"/>
      <c r="H104" s="200"/>
      <c r="I104" s="226"/>
      <c r="J104" s="200"/>
      <c r="K104" s="200"/>
      <c r="L104" s="200"/>
      <c r="M104" s="226"/>
      <c r="N104" s="200"/>
      <c r="O104" s="200"/>
      <c r="P104" s="200"/>
      <c r="Q104" s="226"/>
      <c r="R104" s="200"/>
      <c r="S104" s="200"/>
      <c r="T104" s="200"/>
      <c r="U104" s="226"/>
      <c r="V104" s="200"/>
      <c r="W104" s="200"/>
      <c r="X104" s="200"/>
      <c r="Y104" s="226"/>
      <c r="Z104" s="200"/>
      <c r="AA104" s="200"/>
      <c r="AB104" s="200"/>
      <c r="AC104" s="200"/>
      <c r="AD104" s="200"/>
      <c r="AE104" s="200"/>
      <c r="AF104" s="200"/>
      <c r="AG104" s="200"/>
      <c r="AH104" s="200"/>
      <c r="AI104" s="200"/>
      <c r="AJ104" s="200"/>
      <c r="AK104" s="200"/>
      <c r="AL104" s="200"/>
      <c r="AM104" s="200"/>
      <c r="AN104" s="200"/>
      <c r="AO104" s="200"/>
      <c r="AP104" s="200"/>
      <c r="AQ104" s="200"/>
      <c r="AR104" s="200"/>
      <c r="AS104" s="200"/>
      <c r="AT104" s="200"/>
      <c r="AU104" s="200"/>
      <c r="AV104" s="200"/>
      <c r="AW104" s="200"/>
      <c r="AX104" s="200"/>
      <c r="AY104" s="200"/>
      <c r="AZ104" s="200"/>
      <c r="BA104" s="200"/>
      <c r="BB104" s="200"/>
      <c r="BC104" s="200"/>
      <c r="BD104" s="200"/>
      <c r="BE104" s="200"/>
      <c r="BF104" s="200"/>
      <c r="BG104" s="200"/>
      <c r="BH104" s="200"/>
      <c r="BI104" s="200"/>
      <c r="BJ104" s="200"/>
      <c r="BK104" s="200"/>
      <c r="BL104" s="200"/>
      <c r="BM104" s="200"/>
      <c r="BN104" s="200"/>
      <c r="BO104" s="200"/>
      <c r="BP104" s="200"/>
    </row>
    <row r="105" spans="1:68" s="91" customFormat="1" x14ac:dyDescent="0.55000000000000004">
      <c r="A105" s="200"/>
      <c r="B105" s="200"/>
      <c r="C105" s="200"/>
      <c r="D105" s="200"/>
      <c r="E105" s="226"/>
      <c r="F105" s="200"/>
      <c r="G105" s="200"/>
      <c r="H105" s="200"/>
      <c r="I105" s="226"/>
      <c r="J105" s="200"/>
      <c r="K105" s="200"/>
      <c r="L105" s="200"/>
      <c r="M105" s="226"/>
      <c r="N105" s="200"/>
      <c r="O105" s="200"/>
      <c r="P105" s="200"/>
      <c r="Q105" s="226"/>
      <c r="R105" s="200"/>
      <c r="S105" s="200"/>
      <c r="T105" s="200"/>
      <c r="U105" s="226"/>
      <c r="V105" s="200"/>
      <c r="W105" s="200"/>
      <c r="X105" s="200"/>
      <c r="Y105" s="226"/>
      <c r="Z105" s="200"/>
      <c r="AA105" s="200"/>
      <c r="AB105" s="200"/>
      <c r="AC105" s="200"/>
      <c r="AD105" s="200"/>
      <c r="AE105" s="200"/>
      <c r="AF105" s="200"/>
      <c r="AG105" s="200"/>
      <c r="AH105" s="200"/>
      <c r="AI105" s="200"/>
      <c r="AJ105" s="200"/>
      <c r="AK105" s="200"/>
      <c r="AL105" s="200"/>
      <c r="AM105" s="200"/>
      <c r="AN105" s="200"/>
      <c r="AO105" s="200"/>
      <c r="AP105" s="200"/>
      <c r="AQ105" s="200"/>
      <c r="AR105" s="200"/>
      <c r="AS105" s="200"/>
      <c r="AT105" s="200"/>
      <c r="AU105" s="200"/>
      <c r="AV105" s="200"/>
      <c r="AW105" s="200"/>
      <c r="AX105" s="200"/>
      <c r="AY105" s="200"/>
      <c r="AZ105" s="200"/>
      <c r="BA105" s="200"/>
      <c r="BB105" s="200"/>
      <c r="BC105" s="200"/>
      <c r="BD105" s="200"/>
      <c r="BE105" s="200"/>
      <c r="BF105" s="200"/>
      <c r="BG105" s="200"/>
      <c r="BH105" s="200"/>
      <c r="BI105" s="200"/>
      <c r="BJ105" s="200"/>
      <c r="BK105" s="200"/>
      <c r="BL105" s="200"/>
      <c r="BM105" s="200"/>
      <c r="BN105" s="200"/>
      <c r="BO105" s="200"/>
      <c r="BP105" s="200"/>
    </row>
    <row r="106" spans="1:68" s="91" customFormat="1" x14ac:dyDescent="0.55000000000000004">
      <c r="A106" s="200"/>
      <c r="B106" s="200"/>
      <c r="C106" s="200"/>
      <c r="D106" s="200"/>
      <c r="E106" s="226"/>
      <c r="F106" s="200"/>
      <c r="G106" s="200"/>
      <c r="H106" s="200"/>
      <c r="I106" s="226"/>
      <c r="J106" s="200"/>
      <c r="K106" s="200"/>
      <c r="L106" s="200"/>
      <c r="M106" s="226"/>
      <c r="N106" s="200"/>
      <c r="O106" s="200"/>
      <c r="P106" s="200"/>
      <c r="Q106" s="226"/>
      <c r="R106" s="200"/>
      <c r="S106" s="200"/>
      <c r="T106" s="200"/>
      <c r="U106" s="226"/>
      <c r="V106" s="200"/>
      <c r="W106" s="200"/>
      <c r="X106" s="200"/>
      <c r="Y106" s="226"/>
      <c r="Z106" s="200"/>
      <c r="AA106" s="200"/>
      <c r="AB106" s="200"/>
      <c r="AC106" s="200"/>
      <c r="AD106" s="200"/>
      <c r="AE106" s="200"/>
      <c r="AF106" s="200"/>
      <c r="AG106" s="200"/>
      <c r="AH106" s="200"/>
      <c r="AI106" s="200"/>
      <c r="AJ106" s="200"/>
      <c r="AK106" s="200"/>
      <c r="AL106" s="200"/>
      <c r="AM106" s="200"/>
      <c r="AN106" s="200"/>
      <c r="AO106" s="200"/>
      <c r="AP106" s="200"/>
      <c r="AQ106" s="200"/>
      <c r="AR106" s="200"/>
      <c r="AS106" s="200"/>
      <c r="AT106" s="200"/>
      <c r="AU106" s="200"/>
      <c r="AV106" s="200"/>
      <c r="AW106" s="200"/>
      <c r="AX106" s="200"/>
      <c r="AY106" s="200"/>
      <c r="AZ106" s="200"/>
      <c r="BA106" s="200"/>
      <c r="BB106" s="200"/>
      <c r="BC106" s="200"/>
      <c r="BD106" s="200"/>
      <c r="BE106" s="200"/>
      <c r="BF106" s="200"/>
      <c r="BG106" s="200"/>
      <c r="BH106" s="200"/>
      <c r="BI106" s="200"/>
      <c r="BJ106" s="200"/>
      <c r="BK106" s="200"/>
      <c r="BL106" s="200"/>
      <c r="BM106" s="200"/>
      <c r="BN106" s="200"/>
      <c r="BO106" s="200"/>
      <c r="BP106" s="200"/>
    </row>
    <row r="107" spans="1:68" s="91" customFormat="1" x14ac:dyDescent="0.55000000000000004">
      <c r="A107" s="200"/>
      <c r="B107" s="200"/>
      <c r="C107" s="200"/>
      <c r="D107" s="200"/>
      <c r="E107" s="226"/>
      <c r="F107" s="200"/>
      <c r="G107" s="200"/>
      <c r="H107" s="200"/>
      <c r="I107" s="226"/>
      <c r="J107" s="200"/>
      <c r="K107" s="200"/>
      <c r="L107" s="200"/>
      <c r="M107" s="226"/>
      <c r="N107" s="200"/>
      <c r="O107" s="200"/>
      <c r="P107" s="200"/>
      <c r="Q107" s="226"/>
      <c r="R107" s="200"/>
      <c r="S107" s="200"/>
      <c r="T107" s="200"/>
      <c r="U107" s="226"/>
      <c r="V107" s="200"/>
      <c r="W107" s="200"/>
      <c r="X107" s="200"/>
      <c r="Y107" s="226"/>
      <c r="Z107" s="200"/>
      <c r="AA107" s="200"/>
      <c r="AB107" s="200"/>
      <c r="AC107" s="200"/>
      <c r="AD107" s="200"/>
      <c r="AE107" s="200"/>
      <c r="AF107" s="200"/>
      <c r="AG107" s="200"/>
      <c r="AH107" s="200"/>
      <c r="AI107" s="200"/>
      <c r="AJ107" s="200"/>
      <c r="AK107" s="200"/>
      <c r="AL107" s="200"/>
      <c r="AM107" s="200"/>
      <c r="AN107" s="200"/>
      <c r="AO107" s="200"/>
      <c r="AP107" s="200"/>
      <c r="AQ107" s="200"/>
      <c r="AR107" s="200"/>
      <c r="AS107" s="200"/>
      <c r="AT107" s="200"/>
      <c r="AU107" s="200"/>
      <c r="AV107" s="200"/>
      <c r="AW107" s="200"/>
      <c r="AX107" s="200"/>
      <c r="AY107" s="200"/>
      <c r="AZ107" s="200"/>
      <c r="BA107" s="200"/>
      <c r="BB107" s="200"/>
      <c r="BC107" s="200"/>
      <c r="BD107" s="200"/>
      <c r="BE107" s="200"/>
      <c r="BF107" s="200"/>
      <c r="BG107" s="200"/>
      <c r="BH107" s="200"/>
      <c r="BI107" s="200"/>
      <c r="BJ107" s="200"/>
      <c r="BK107" s="200"/>
      <c r="BL107" s="200"/>
      <c r="BM107" s="200"/>
      <c r="BN107" s="200"/>
      <c r="BO107" s="200"/>
      <c r="BP107" s="200"/>
    </row>
    <row r="108" spans="1:68" s="91" customFormat="1" x14ac:dyDescent="0.55000000000000004">
      <c r="A108" s="200"/>
      <c r="B108" s="200"/>
      <c r="C108" s="200"/>
      <c r="D108" s="200"/>
      <c r="E108" s="226"/>
      <c r="F108" s="200"/>
      <c r="G108" s="200"/>
      <c r="H108" s="200"/>
      <c r="I108" s="226"/>
      <c r="J108" s="200"/>
      <c r="K108" s="200"/>
      <c r="L108" s="200"/>
      <c r="M108" s="226"/>
      <c r="N108" s="200"/>
      <c r="O108" s="200"/>
      <c r="P108" s="200"/>
      <c r="Q108" s="226"/>
      <c r="R108" s="200"/>
      <c r="S108" s="200"/>
      <c r="T108" s="200"/>
      <c r="U108" s="226"/>
      <c r="V108" s="200"/>
      <c r="W108" s="200"/>
      <c r="X108" s="200"/>
      <c r="Y108" s="226"/>
      <c r="Z108" s="200"/>
      <c r="AA108" s="200"/>
      <c r="AB108" s="200"/>
      <c r="AC108" s="200"/>
      <c r="AD108" s="200"/>
      <c r="AE108" s="200"/>
      <c r="AF108" s="200"/>
      <c r="AG108" s="200"/>
      <c r="AH108" s="200"/>
      <c r="AI108" s="200"/>
      <c r="AJ108" s="200"/>
      <c r="AK108" s="200"/>
      <c r="AL108" s="200"/>
      <c r="AM108" s="200"/>
      <c r="AN108" s="200"/>
      <c r="AO108" s="200"/>
      <c r="AP108" s="200"/>
      <c r="AQ108" s="200"/>
      <c r="AR108" s="200"/>
      <c r="AS108" s="200"/>
      <c r="AT108" s="200"/>
      <c r="AU108" s="200"/>
      <c r="AV108" s="200"/>
      <c r="AW108" s="200"/>
      <c r="AX108" s="200"/>
      <c r="AY108" s="200"/>
      <c r="AZ108" s="200"/>
      <c r="BA108" s="200"/>
      <c r="BB108" s="200"/>
      <c r="BC108" s="200"/>
      <c r="BD108" s="200"/>
      <c r="BE108" s="200"/>
      <c r="BF108" s="200"/>
      <c r="BG108" s="200"/>
      <c r="BH108" s="200"/>
      <c r="BI108" s="200"/>
      <c r="BJ108" s="200"/>
      <c r="BK108" s="200"/>
      <c r="BL108" s="200"/>
      <c r="BM108" s="200"/>
      <c r="BN108" s="200"/>
      <c r="BO108" s="200"/>
      <c r="BP108" s="200"/>
    </row>
    <row r="109" spans="1:68" s="91" customFormat="1" x14ac:dyDescent="0.55000000000000004">
      <c r="A109" s="200"/>
      <c r="B109" s="200"/>
      <c r="C109" s="200"/>
      <c r="D109" s="200"/>
      <c r="E109" s="226"/>
      <c r="F109" s="200"/>
      <c r="G109" s="200"/>
      <c r="H109" s="200"/>
      <c r="I109" s="226"/>
      <c r="J109" s="200"/>
      <c r="K109" s="200"/>
      <c r="L109" s="200"/>
      <c r="M109" s="226"/>
      <c r="N109" s="200"/>
      <c r="O109" s="200"/>
      <c r="P109" s="200"/>
      <c r="Q109" s="226"/>
      <c r="R109" s="200"/>
      <c r="S109" s="200"/>
      <c r="T109" s="200"/>
      <c r="U109" s="226"/>
      <c r="V109" s="200"/>
      <c r="W109" s="200"/>
      <c r="X109" s="200"/>
      <c r="Y109" s="226"/>
      <c r="Z109" s="200"/>
      <c r="AA109" s="200"/>
      <c r="AB109" s="200"/>
      <c r="AC109" s="200"/>
      <c r="AD109" s="200"/>
      <c r="AE109" s="200"/>
      <c r="AF109" s="200"/>
      <c r="AG109" s="200"/>
      <c r="AH109" s="200"/>
      <c r="AI109" s="200"/>
      <c r="AJ109" s="200"/>
      <c r="AK109" s="200"/>
      <c r="AL109" s="200"/>
      <c r="AM109" s="200"/>
      <c r="AN109" s="200"/>
      <c r="AO109" s="200"/>
      <c r="AP109" s="200"/>
      <c r="AQ109" s="200"/>
      <c r="AR109" s="200"/>
      <c r="AS109" s="200"/>
      <c r="AT109" s="200"/>
      <c r="AU109" s="200"/>
      <c r="AV109" s="200"/>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row>
    <row r="110" spans="1:68" s="91" customFormat="1" x14ac:dyDescent="0.55000000000000004">
      <c r="A110" s="200"/>
      <c r="B110" s="200"/>
      <c r="C110" s="200"/>
      <c r="D110" s="200"/>
      <c r="E110" s="226"/>
      <c r="F110" s="200"/>
      <c r="G110" s="200"/>
      <c r="H110" s="200"/>
      <c r="I110" s="226"/>
      <c r="J110" s="200"/>
      <c r="K110" s="200"/>
      <c r="L110" s="200"/>
      <c r="M110" s="226"/>
      <c r="N110" s="200"/>
      <c r="O110" s="200"/>
      <c r="P110" s="200"/>
      <c r="Q110" s="226"/>
      <c r="R110" s="200"/>
      <c r="S110" s="200"/>
      <c r="T110" s="200"/>
      <c r="U110" s="226"/>
      <c r="V110" s="200"/>
      <c r="W110" s="200"/>
      <c r="X110" s="200"/>
      <c r="Y110" s="226"/>
      <c r="Z110" s="200"/>
      <c r="AA110" s="200"/>
      <c r="AB110" s="200"/>
      <c r="AC110" s="200"/>
      <c r="AD110" s="200"/>
      <c r="AE110" s="200"/>
      <c r="AF110" s="200"/>
      <c r="AG110" s="200"/>
      <c r="AH110" s="200"/>
      <c r="AI110" s="200"/>
      <c r="AJ110" s="200"/>
      <c r="AK110" s="200"/>
      <c r="AL110" s="200"/>
      <c r="AM110" s="200"/>
      <c r="AN110" s="200"/>
      <c r="AO110" s="200"/>
      <c r="AP110" s="200"/>
      <c r="AQ110" s="200"/>
      <c r="AR110" s="200"/>
      <c r="AS110" s="200"/>
      <c r="AT110" s="200"/>
      <c r="AU110" s="200"/>
      <c r="AV110" s="200"/>
      <c r="AW110" s="200"/>
      <c r="AX110" s="200"/>
      <c r="AY110" s="200"/>
      <c r="AZ110" s="200"/>
      <c r="BA110" s="200"/>
      <c r="BB110" s="200"/>
      <c r="BC110" s="200"/>
      <c r="BD110" s="200"/>
      <c r="BE110" s="200"/>
      <c r="BF110" s="200"/>
      <c r="BG110" s="200"/>
      <c r="BH110" s="200"/>
      <c r="BI110" s="200"/>
      <c r="BJ110" s="200"/>
      <c r="BK110" s="200"/>
      <c r="BL110" s="200"/>
      <c r="BM110" s="200"/>
      <c r="BN110" s="200"/>
      <c r="BO110" s="200"/>
      <c r="BP110" s="200"/>
    </row>
    <row r="111" spans="1:68" s="91" customFormat="1" x14ac:dyDescent="0.55000000000000004">
      <c r="A111" s="200"/>
      <c r="B111" s="200"/>
      <c r="C111" s="200"/>
      <c r="D111" s="200"/>
      <c r="E111" s="226"/>
      <c r="F111" s="200"/>
      <c r="G111" s="200"/>
      <c r="H111" s="200"/>
      <c r="I111" s="226"/>
      <c r="J111" s="200"/>
      <c r="K111" s="200"/>
      <c r="L111" s="200"/>
      <c r="M111" s="226"/>
      <c r="N111" s="200"/>
      <c r="O111" s="200"/>
      <c r="P111" s="200"/>
      <c r="Q111" s="226"/>
      <c r="R111" s="200"/>
      <c r="S111" s="200"/>
      <c r="T111" s="200"/>
      <c r="U111" s="226"/>
      <c r="V111" s="200"/>
      <c r="W111" s="200"/>
      <c r="X111" s="200"/>
      <c r="Y111" s="226"/>
      <c r="Z111" s="200"/>
      <c r="AA111" s="200"/>
      <c r="AB111" s="200"/>
      <c r="AC111" s="200"/>
      <c r="AD111" s="200"/>
      <c r="AE111" s="200"/>
      <c r="AF111" s="200"/>
      <c r="AG111" s="200"/>
      <c r="AH111" s="200"/>
      <c r="AI111" s="200"/>
      <c r="AJ111" s="200"/>
      <c r="AK111" s="200"/>
      <c r="AL111" s="200"/>
      <c r="AM111" s="200"/>
      <c r="AN111" s="200"/>
      <c r="AO111" s="200"/>
      <c r="AP111" s="200"/>
      <c r="AQ111" s="200"/>
      <c r="AR111" s="200"/>
      <c r="AS111" s="200"/>
      <c r="AT111" s="200"/>
      <c r="AU111" s="200"/>
      <c r="AV111" s="200"/>
      <c r="AW111" s="200"/>
      <c r="AX111" s="200"/>
      <c r="AY111" s="200"/>
      <c r="AZ111" s="200"/>
      <c r="BA111" s="200"/>
      <c r="BB111" s="200"/>
      <c r="BC111" s="200"/>
      <c r="BD111" s="200"/>
      <c r="BE111" s="200"/>
      <c r="BF111" s="200"/>
      <c r="BG111" s="200"/>
      <c r="BH111" s="200"/>
      <c r="BI111" s="200"/>
      <c r="BJ111" s="200"/>
      <c r="BK111" s="200"/>
      <c r="BL111" s="200"/>
      <c r="BM111" s="200"/>
      <c r="BN111" s="200"/>
      <c r="BO111" s="200"/>
      <c r="BP111" s="200"/>
    </row>
    <row r="112" spans="1:68" s="91" customFormat="1" x14ac:dyDescent="0.55000000000000004">
      <c r="A112" s="200"/>
      <c r="B112" s="200"/>
      <c r="C112" s="200"/>
      <c r="D112" s="200"/>
      <c r="E112" s="226"/>
      <c r="F112" s="200"/>
      <c r="G112" s="200"/>
      <c r="H112" s="200"/>
      <c r="I112" s="226"/>
      <c r="J112" s="200"/>
      <c r="K112" s="200"/>
      <c r="L112" s="200"/>
      <c r="M112" s="226"/>
      <c r="N112" s="200"/>
      <c r="O112" s="200"/>
      <c r="P112" s="200"/>
      <c r="Q112" s="226"/>
      <c r="R112" s="200"/>
      <c r="S112" s="200"/>
      <c r="T112" s="200"/>
      <c r="U112" s="226"/>
      <c r="V112" s="200"/>
      <c r="W112" s="200"/>
      <c r="X112" s="200"/>
      <c r="Y112" s="226"/>
      <c r="Z112" s="200"/>
      <c r="AA112" s="200"/>
      <c r="AB112" s="200"/>
      <c r="AC112" s="200"/>
      <c r="AD112" s="200"/>
      <c r="AE112" s="200"/>
      <c r="AF112" s="200"/>
      <c r="AG112" s="200"/>
      <c r="AH112" s="200"/>
      <c r="AI112" s="200"/>
      <c r="AJ112" s="200"/>
      <c r="AK112" s="200"/>
      <c r="AL112" s="200"/>
      <c r="AM112" s="200"/>
      <c r="AN112" s="200"/>
      <c r="AO112" s="200"/>
      <c r="AP112" s="200"/>
      <c r="AQ112" s="200"/>
      <c r="AR112" s="200"/>
      <c r="AS112" s="200"/>
      <c r="AT112" s="200"/>
      <c r="AU112" s="200"/>
      <c r="AV112" s="200"/>
      <c r="AW112" s="200"/>
      <c r="AX112" s="200"/>
      <c r="AY112" s="200"/>
      <c r="AZ112" s="200"/>
      <c r="BA112" s="200"/>
      <c r="BB112" s="200"/>
      <c r="BC112" s="200"/>
      <c r="BD112" s="200"/>
      <c r="BE112" s="200"/>
      <c r="BF112" s="200"/>
      <c r="BG112" s="200"/>
      <c r="BH112" s="200"/>
      <c r="BI112" s="200"/>
      <c r="BJ112" s="200"/>
      <c r="BK112" s="200"/>
      <c r="BL112" s="200"/>
      <c r="BM112" s="200"/>
      <c r="BN112" s="200"/>
      <c r="BO112" s="200"/>
      <c r="BP112" s="200"/>
    </row>
    <row r="113" spans="1:68" s="91" customFormat="1" x14ac:dyDescent="0.55000000000000004">
      <c r="A113" s="200"/>
      <c r="B113" s="200"/>
      <c r="C113" s="200"/>
      <c r="D113" s="200"/>
      <c r="E113" s="226"/>
      <c r="F113" s="200"/>
      <c r="G113" s="200"/>
      <c r="H113" s="200"/>
      <c r="I113" s="226"/>
      <c r="J113" s="200"/>
      <c r="K113" s="200"/>
      <c r="L113" s="200"/>
      <c r="M113" s="226"/>
      <c r="N113" s="200"/>
      <c r="O113" s="200"/>
      <c r="P113" s="200"/>
      <c r="Q113" s="226"/>
      <c r="R113" s="200"/>
      <c r="S113" s="200"/>
      <c r="T113" s="200"/>
      <c r="U113" s="226"/>
      <c r="V113" s="200"/>
      <c r="W113" s="200"/>
      <c r="X113" s="200"/>
      <c r="Y113" s="226"/>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0"/>
      <c r="AZ113" s="200"/>
      <c r="BA113" s="200"/>
      <c r="BB113" s="200"/>
      <c r="BC113" s="200"/>
      <c r="BD113" s="200"/>
      <c r="BE113" s="200"/>
      <c r="BF113" s="200"/>
      <c r="BG113" s="200"/>
      <c r="BH113" s="200"/>
      <c r="BI113" s="200"/>
      <c r="BJ113" s="200"/>
      <c r="BK113" s="200"/>
      <c r="BL113" s="200"/>
      <c r="BM113" s="200"/>
      <c r="BN113" s="200"/>
      <c r="BO113" s="200"/>
      <c r="BP113" s="200"/>
    </row>
    <row r="114" spans="1:68" s="91" customFormat="1" x14ac:dyDescent="0.55000000000000004">
      <c r="A114" s="200"/>
      <c r="B114" s="200"/>
      <c r="C114" s="200"/>
      <c r="D114" s="200"/>
      <c r="E114" s="226"/>
      <c r="F114" s="200"/>
      <c r="G114" s="200"/>
      <c r="H114" s="200"/>
      <c r="I114" s="226"/>
      <c r="J114" s="200"/>
      <c r="K114" s="200"/>
      <c r="L114" s="200"/>
      <c r="M114" s="226"/>
      <c r="N114" s="200"/>
      <c r="O114" s="200"/>
      <c r="P114" s="200"/>
      <c r="Q114" s="226"/>
      <c r="R114" s="200"/>
      <c r="S114" s="200"/>
      <c r="T114" s="200"/>
      <c r="U114" s="226"/>
      <c r="V114" s="200"/>
      <c r="W114" s="200"/>
      <c r="X114" s="200"/>
      <c r="Y114" s="226"/>
      <c r="Z114" s="200"/>
      <c r="AA114" s="200"/>
      <c r="AB114" s="200"/>
      <c r="AC114" s="200"/>
      <c r="AD114" s="200"/>
      <c r="AE114" s="200"/>
      <c r="AF114" s="200"/>
      <c r="AG114" s="200"/>
      <c r="AH114" s="200"/>
      <c r="AI114" s="200"/>
      <c r="AJ114" s="200"/>
      <c r="AK114" s="200"/>
      <c r="AL114" s="200"/>
      <c r="AM114" s="200"/>
      <c r="AN114" s="200"/>
      <c r="AO114" s="200"/>
      <c r="AP114" s="200"/>
      <c r="AQ114" s="200"/>
      <c r="AR114" s="200"/>
      <c r="AS114" s="200"/>
      <c r="AT114" s="200"/>
      <c r="AU114" s="200"/>
      <c r="AV114" s="200"/>
      <c r="AW114" s="200"/>
      <c r="AX114" s="200"/>
      <c r="AY114" s="200"/>
      <c r="AZ114" s="200"/>
      <c r="BA114" s="200"/>
      <c r="BB114" s="200"/>
      <c r="BC114" s="200"/>
      <c r="BD114" s="200"/>
      <c r="BE114" s="200"/>
      <c r="BF114" s="200"/>
      <c r="BG114" s="200"/>
      <c r="BH114" s="200"/>
      <c r="BI114" s="200"/>
      <c r="BJ114" s="200"/>
      <c r="BK114" s="200"/>
      <c r="BL114" s="200"/>
      <c r="BM114" s="200"/>
      <c r="BN114" s="200"/>
      <c r="BO114" s="200"/>
      <c r="BP114" s="200"/>
    </row>
    <row r="115" spans="1:68" s="91" customFormat="1" x14ac:dyDescent="0.55000000000000004">
      <c r="A115" s="200"/>
      <c r="B115" s="200"/>
      <c r="C115" s="200"/>
      <c r="D115" s="200"/>
      <c r="E115" s="226"/>
      <c r="F115" s="200"/>
      <c r="G115" s="200"/>
      <c r="H115" s="200"/>
      <c r="I115" s="226"/>
      <c r="J115" s="200"/>
      <c r="K115" s="200"/>
      <c r="L115" s="200"/>
      <c r="M115" s="226"/>
      <c r="N115" s="200"/>
      <c r="O115" s="200"/>
      <c r="P115" s="200"/>
      <c r="Q115" s="226"/>
      <c r="R115" s="200"/>
      <c r="S115" s="200"/>
      <c r="T115" s="200"/>
      <c r="U115" s="226"/>
      <c r="V115" s="200"/>
      <c r="W115" s="200"/>
      <c r="X115" s="200"/>
      <c r="Y115" s="226"/>
      <c r="Z115" s="200"/>
      <c r="AA115" s="200"/>
      <c r="AB115" s="200"/>
      <c r="AC115" s="200"/>
      <c r="AD115" s="200"/>
      <c r="AE115" s="200"/>
      <c r="AF115" s="200"/>
      <c r="AG115" s="200"/>
      <c r="AH115" s="200"/>
      <c r="AI115" s="200"/>
      <c r="AJ115" s="200"/>
      <c r="AK115" s="200"/>
      <c r="AL115" s="200"/>
      <c r="AM115" s="200"/>
      <c r="AN115" s="200"/>
      <c r="AO115" s="200"/>
      <c r="AP115" s="200"/>
      <c r="AQ115" s="200"/>
      <c r="AR115" s="200"/>
      <c r="AS115" s="200"/>
      <c r="AT115" s="200"/>
      <c r="AU115" s="200"/>
      <c r="AV115" s="200"/>
      <c r="AW115" s="200"/>
      <c r="AX115" s="200"/>
      <c r="AY115" s="200"/>
      <c r="AZ115" s="200"/>
      <c r="BA115" s="200"/>
      <c r="BB115" s="200"/>
      <c r="BC115" s="200"/>
      <c r="BD115" s="200"/>
      <c r="BE115" s="200"/>
      <c r="BF115" s="200"/>
      <c r="BG115" s="200"/>
      <c r="BH115" s="200"/>
      <c r="BI115" s="200"/>
      <c r="BJ115" s="200"/>
      <c r="BK115" s="200"/>
      <c r="BL115" s="200"/>
      <c r="BM115" s="200"/>
      <c r="BN115" s="200"/>
      <c r="BO115" s="200"/>
      <c r="BP115" s="200"/>
    </row>
    <row r="116" spans="1:68" s="91" customFormat="1" x14ac:dyDescent="0.55000000000000004">
      <c r="A116" s="200"/>
      <c r="B116" s="200"/>
      <c r="C116" s="200"/>
      <c r="D116" s="200"/>
      <c r="E116" s="226"/>
      <c r="F116" s="200"/>
      <c r="G116" s="200"/>
      <c r="H116" s="200"/>
      <c r="I116" s="226"/>
      <c r="J116" s="200"/>
      <c r="K116" s="200"/>
      <c r="L116" s="200"/>
      <c r="M116" s="226"/>
      <c r="N116" s="200"/>
      <c r="O116" s="200"/>
      <c r="P116" s="200"/>
      <c r="Q116" s="226"/>
      <c r="R116" s="200"/>
      <c r="S116" s="200"/>
      <c r="T116" s="200"/>
      <c r="U116" s="226"/>
      <c r="V116" s="200"/>
      <c r="W116" s="200"/>
      <c r="X116" s="200"/>
      <c r="Y116" s="226"/>
      <c r="Z116" s="200"/>
      <c r="AA116" s="200"/>
      <c r="AB116" s="200"/>
      <c r="AC116" s="200"/>
      <c r="AD116" s="200"/>
      <c r="AE116" s="200"/>
      <c r="AF116" s="200"/>
      <c r="AG116" s="200"/>
      <c r="AH116" s="200"/>
      <c r="AI116" s="200"/>
      <c r="AJ116" s="200"/>
      <c r="AK116" s="200"/>
      <c r="AL116" s="200"/>
      <c r="AM116" s="200"/>
      <c r="AN116" s="200"/>
      <c r="AO116" s="200"/>
      <c r="AP116" s="200"/>
      <c r="AQ116" s="200"/>
      <c r="AR116" s="200"/>
      <c r="AS116" s="200"/>
      <c r="AT116" s="200"/>
      <c r="AU116" s="200"/>
      <c r="AV116" s="200"/>
      <c r="AW116" s="200"/>
      <c r="AX116" s="200"/>
      <c r="AY116" s="200"/>
      <c r="AZ116" s="200"/>
      <c r="BA116" s="200"/>
      <c r="BB116" s="200"/>
      <c r="BC116" s="200"/>
      <c r="BD116" s="200"/>
      <c r="BE116" s="200"/>
      <c r="BF116" s="200"/>
      <c r="BG116" s="200"/>
      <c r="BH116" s="200"/>
      <c r="BI116" s="200"/>
      <c r="BJ116" s="200"/>
      <c r="BK116" s="200"/>
      <c r="BL116" s="200"/>
      <c r="BM116" s="200"/>
      <c r="BN116" s="200"/>
      <c r="BO116" s="200"/>
      <c r="BP116" s="200"/>
    </row>
    <row r="117" spans="1:68" s="91" customFormat="1" x14ac:dyDescent="0.55000000000000004">
      <c r="A117" s="200"/>
      <c r="B117" s="200"/>
      <c r="C117" s="200"/>
      <c r="D117" s="200"/>
      <c r="E117" s="226"/>
      <c r="F117" s="200"/>
      <c r="G117" s="200"/>
      <c r="H117" s="200"/>
      <c r="I117" s="226"/>
      <c r="J117" s="200"/>
      <c r="K117" s="200"/>
      <c r="L117" s="200"/>
      <c r="M117" s="226"/>
      <c r="N117" s="200"/>
      <c r="O117" s="200"/>
      <c r="P117" s="200"/>
      <c r="Q117" s="226"/>
      <c r="R117" s="200"/>
      <c r="S117" s="200"/>
      <c r="T117" s="200"/>
      <c r="U117" s="226"/>
      <c r="V117" s="200"/>
      <c r="W117" s="200"/>
      <c r="X117" s="200"/>
      <c r="Y117" s="226"/>
      <c r="Z117" s="200"/>
      <c r="AA117" s="200"/>
      <c r="AB117" s="200"/>
      <c r="AC117" s="200"/>
      <c r="AD117" s="200"/>
      <c r="AE117" s="200"/>
      <c r="AF117" s="200"/>
      <c r="AG117" s="200"/>
      <c r="AH117" s="200"/>
      <c r="AI117" s="200"/>
      <c r="AJ117" s="200"/>
      <c r="AK117" s="200"/>
      <c r="AL117" s="200"/>
      <c r="AM117" s="200"/>
      <c r="AN117" s="200"/>
      <c r="AO117" s="200"/>
      <c r="AP117" s="200"/>
      <c r="AQ117" s="200"/>
      <c r="AR117" s="200"/>
      <c r="AS117" s="200"/>
      <c r="AT117" s="200"/>
      <c r="AU117" s="200"/>
      <c r="AV117" s="200"/>
      <c r="AW117" s="200"/>
      <c r="AX117" s="200"/>
      <c r="AY117" s="200"/>
      <c r="AZ117" s="200"/>
      <c r="BA117" s="200"/>
      <c r="BB117" s="200"/>
      <c r="BC117" s="200"/>
      <c r="BD117" s="200"/>
      <c r="BE117" s="200"/>
      <c r="BF117" s="200"/>
      <c r="BG117" s="200"/>
      <c r="BH117" s="200"/>
      <c r="BI117" s="200"/>
      <c r="BJ117" s="200"/>
      <c r="BK117" s="200"/>
      <c r="BL117" s="200"/>
      <c r="BM117" s="200"/>
      <c r="BN117" s="200"/>
      <c r="BO117" s="200"/>
      <c r="BP117" s="200"/>
    </row>
    <row r="118" spans="1:68" s="91" customFormat="1" x14ac:dyDescent="0.55000000000000004">
      <c r="A118" s="200"/>
      <c r="B118" s="200"/>
      <c r="C118" s="200"/>
      <c r="D118" s="200"/>
      <c r="E118" s="226"/>
      <c r="F118" s="200"/>
      <c r="G118" s="200"/>
      <c r="H118" s="200"/>
      <c r="I118" s="226"/>
      <c r="J118" s="200"/>
      <c r="K118" s="200"/>
      <c r="L118" s="200"/>
      <c r="M118" s="226"/>
      <c r="N118" s="200"/>
      <c r="O118" s="200"/>
      <c r="P118" s="200"/>
      <c r="Q118" s="226"/>
      <c r="R118" s="200"/>
      <c r="S118" s="200"/>
      <c r="T118" s="200"/>
      <c r="U118" s="226"/>
      <c r="V118" s="200"/>
      <c r="W118" s="200"/>
      <c r="X118" s="200"/>
      <c r="Y118" s="226"/>
      <c r="Z118" s="200"/>
      <c r="AA118" s="200"/>
      <c r="AB118" s="200"/>
      <c r="AC118" s="200"/>
      <c r="AD118" s="200"/>
      <c r="AE118" s="200"/>
      <c r="AF118" s="200"/>
      <c r="AG118" s="200"/>
      <c r="AH118" s="200"/>
      <c r="AI118" s="200"/>
      <c r="AJ118" s="200"/>
      <c r="AK118" s="200"/>
      <c r="AL118" s="200"/>
      <c r="AM118" s="200"/>
      <c r="AN118" s="200"/>
      <c r="AO118" s="200"/>
      <c r="AP118" s="200"/>
      <c r="AQ118" s="200"/>
      <c r="AR118" s="200"/>
      <c r="AS118" s="200"/>
      <c r="AT118" s="200"/>
      <c r="AU118" s="200"/>
      <c r="AV118" s="200"/>
      <c r="AW118" s="200"/>
      <c r="AX118" s="200"/>
      <c r="AY118" s="200"/>
      <c r="AZ118" s="200"/>
      <c r="BA118" s="200"/>
      <c r="BB118" s="200"/>
      <c r="BC118" s="200"/>
      <c r="BD118" s="200"/>
      <c r="BE118" s="200"/>
      <c r="BF118" s="200"/>
      <c r="BG118" s="200"/>
      <c r="BH118" s="200"/>
      <c r="BI118" s="200"/>
      <c r="BJ118" s="200"/>
      <c r="BK118" s="200"/>
      <c r="BL118" s="200"/>
      <c r="BM118" s="200"/>
      <c r="BN118" s="200"/>
      <c r="BO118" s="200"/>
      <c r="BP118" s="200"/>
    </row>
    <row r="119" spans="1:68" s="91" customFormat="1" x14ac:dyDescent="0.55000000000000004">
      <c r="A119" s="200"/>
      <c r="B119" s="200"/>
      <c r="C119" s="200"/>
      <c r="D119" s="200"/>
      <c r="E119" s="226"/>
      <c r="F119" s="200"/>
      <c r="G119" s="200"/>
      <c r="H119" s="200"/>
      <c r="I119" s="226"/>
      <c r="J119" s="200"/>
      <c r="K119" s="200"/>
      <c r="L119" s="200"/>
      <c r="M119" s="226"/>
      <c r="N119" s="200"/>
      <c r="O119" s="200"/>
      <c r="P119" s="200"/>
      <c r="Q119" s="226"/>
      <c r="R119" s="200"/>
      <c r="S119" s="200"/>
      <c r="T119" s="200"/>
      <c r="U119" s="226"/>
      <c r="V119" s="200"/>
      <c r="W119" s="200"/>
      <c r="X119" s="200"/>
      <c r="Y119" s="226"/>
      <c r="Z119" s="200"/>
      <c r="AA119" s="200"/>
      <c r="AB119" s="200"/>
      <c r="AC119" s="200"/>
      <c r="AD119" s="200"/>
      <c r="AE119" s="200"/>
      <c r="AF119" s="200"/>
      <c r="AG119" s="200"/>
      <c r="AH119" s="200"/>
      <c r="AI119" s="200"/>
      <c r="AJ119" s="200"/>
      <c r="AK119" s="200"/>
      <c r="AL119" s="200"/>
      <c r="AM119" s="200"/>
      <c r="AN119" s="200"/>
      <c r="AO119" s="200"/>
      <c r="AP119" s="200"/>
      <c r="AQ119" s="200"/>
      <c r="AR119" s="200"/>
      <c r="AS119" s="200"/>
      <c r="AT119" s="200"/>
      <c r="AU119" s="200"/>
      <c r="AV119" s="200"/>
      <c r="AW119" s="200"/>
      <c r="AX119" s="200"/>
      <c r="AY119" s="200"/>
      <c r="AZ119" s="200"/>
      <c r="BA119" s="200"/>
      <c r="BB119" s="200"/>
      <c r="BC119" s="200"/>
      <c r="BD119" s="200"/>
      <c r="BE119" s="200"/>
      <c r="BF119" s="200"/>
      <c r="BG119" s="200"/>
      <c r="BH119" s="200"/>
      <c r="BI119" s="200"/>
      <c r="BJ119" s="200"/>
      <c r="BK119" s="200"/>
      <c r="BL119" s="200"/>
      <c r="BM119" s="200"/>
      <c r="BN119" s="200"/>
      <c r="BO119" s="200"/>
      <c r="BP119" s="200"/>
    </row>
    <row r="120" spans="1:68" s="91" customFormat="1" x14ac:dyDescent="0.55000000000000004">
      <c r="A120" s="200"/>
      <c r="B120" s="200"/>
      <c r="C120" s="200"/>
      <c r="D120" s="200"/>
      <c r="E120" s="226"/>
      <c r="F120" s="200"/>
      <c r="G120" s="200"/>
      <c r="H120" s="200"/>
      <c r="I120" s="226"/>
      <c r="J120" s="200"/>
      <c r="K120" s="200"/>
      <c r="L120" s="200"/>
      <c r="M120" s="226"/>
      <c r="N120" s="200"/>
      <c r="O120" s="200"/>
      <c r="P120" s="200"/>
      <c r="Q120" s="226"/>
      <c r="R120" s="200"/>
      <c r="S120" s="200"/>
      <c r="T120" s="200"/>
      <c r="U120" s="226"/>
      <c r="V120" s="200"/>
      <c r="W120" s="200"/>
      <c r="X120" s="200"/>
      <c r="Y120" s="226"/>
      <c r="Z120" s="200"/>
      <c r="AA120" s="200"/>
      <c r="AB120" s="200"/>
      <c r="AC120" s="200"/>
      <c r="AD120" s="200"/>
      <c r="AE120" s="200"/>
      <c r="AF120" s="200"/>
      <c r="AG120" s="200"/>
      <c r="AH120" s="200"/>
      <c r="AI120" s="200"/>
      <c r="AJ120" s="200"/>
      <c r="AK120" s="200"/>
      <c r="AL120" s="200"/>
      <c r="AM120" s="200"/>
      <c r="AN120" s="200"/>
      <c r="AO120" s="200"/>
      <c r="AP120" s="200"/>
      <c r="AQ120" s="200"/>
      <c r="AR120" s="200"/>
      <c r="AS120" s="200"/>
      <c r="AT120" s="200"/>
      <c r="AU120" s="200"/>
      <c r="AV120" s="200"/>
      <c r="AW120" s="200"/>
      <c r="AX120" s="200"/>
      <c r="AY120" s="200"/>
      <c r="AZ120" s="200"/>
      <c r="BA120" s="200"/>
      <c r="BB120" s="200"/>
      <c r="BC120" s="200"/>
      <c r="BD120" s="200"/>
      <c r="BE120" s="200"/>
      <c r="BF120" s="200"/>
      <c r="BG120" s="200"/>
      <c r="BH120" s="200"/>
      <c r="BI120" s="200"/>
      <c r="BJ120" s="200"/>
      <c r="BK120" s="200"/>
      <c r="BL120" s="200"/>
      <c r="BM120" s="200"/>
      <c r="BN120" s="200"/>
      <c r="BO120" s="200"/>
      <c r="BP120" s="200"/>
    </row>
    <row r="121" spans="1:68" s="91" customFormat="1" x14ac:dyDescent="0.55000000000000004">
      <c r="A121" s="200"/>
      <c r="B121" s="200"/>
      <c r="C121" s="200"/>
      <c r="D121" s="200"/>
      <c r="E121" s="226"/>
      <c r="F121" s="200"/>
      <c r="G121" s="200"/>
      <c r="H121" s="200"/>
      <c r="I121" s="226"/>
      <c r="J121" s="200"/>
      <c r="K121" s="200"/>
      <c r="L121" s="200"/>
      <c r="M121" s="226"/>
      <c r="N121" s="200"/>
      <c r="O121" s="200"/>
      <c r="P121" s="200"/>
      <c r="Q121" s="226"/>
      <c r="R121" s="200"/>
      <c r="S121" s="200"/>
      <c r="T121" s="200"/>
      <c r="U121" s="226"/>
      <c r="V121" s="200"/>
      <c r="W121" s="200"/>
      <c r="X121" s="200"/>
      <c r="Y121" s="226"/>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0"/>
      <c r="BA121" s="200"/>
      <c r="BB121" s="200"/>
      <c r="BC121" s="200"/>
      <c r="BD121" s="200"/>
      <c r="BE121" s="200"/>
      <c r="BF121" s="200"/>
      <c r="BG121" s="200"/>
      <c r="BH121" s="200"/>
      <c r="BI121" s="200"/>
      <c r="BJ121" s="200"/>
      <c r="BK121" s="200"/>
      <c r="BL121" s="200"/>
      <c r="BM121" s="200"/>
      <c r="BN121" s="200"/>
      <c r="BO121" s="200"/>
      <c r="BP121" s="200"/>
    </row>
    <row r="122" spans="1:68" s="91" customFormat="1" x14ac:dyDescent="0.55000000000000004">
      <c r="A122" s="200"/>
      <c r="B122" s="200"/>
      <c r="C122" s="200"/>
      <c r="D122" s="200"/>
      <c r="E122" s="226"/>
      <c r="F122" s="200"/>
      <c r="G122" s="200"/>
      <c r="H122" s="200"/>
      <c r="I122" s="226"/>
      <c r="J122" s="200"/>
      <c r="K122" s="200"/>
      <c r="L122" s="200"/>
      <c r="M122" s="226"/>
      <c r="N122" s="200"/>
      <c r="O122" s="200"/>
      <c r="P122" s="200"/>
      <c r="Q122" s="226"/>
      <c r="R122" s="200"/>
      <c r="S122" s="200"/>
      <c r="T122" s="200"/>
      <c r="U122" s="226"/>
      <c r="V122" s="200"/>
      <c r="W122" s="200"/>
      <c r="X122" s="200"/>
      <c r="Y122" s="226"/>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0"/>
      <c r="BA122" s="200"/>
      <c r="BB122" s="200"/>
      <c r="BC122" s="200"/>
      <c r="BD122" s="200"/>
      <c r="BE122" s="200"/>
      <c r="BF122" s="200"/>
      <c r="BG122" s="200"/>
      <c r="BH122" s="200"/>
      <c r="BI122" s="200"/>
      <c r="BJ122" s="200"/>
      <c r="BK122" s="200"/>
      <c r="BL122" s="200"/>
      <c r="BM122" s="200"/>
      <c r="BN122" s="200"/>
      <c r="BO122" s="200"/>
      <c r="BP122" s="200"/>
    </row>
    <row r="123" spans="1:68" s="91" customFormat="1" x14ac:dyDescent="0.55000000000000004">
      <c r="A123" s="200"/>
      <c r="B123" s="200"/>
      <c r="C123" s="200"/>
      <c r="D123" s="200"/>
      <c r="E123" s="226"/>
      <c r="F123" s="200"/>
      <c r="G123" s="200"/>
      <c r="H123" s="200"/>
      <c r="I123" s="226"/>
      <c r="J123" s="200"/>
      <c r="K123" s="200"/>
      <c r="L123" s="200"/>
      <c r="M123" s="226"/>
      <c r="N123" s="200"/>
      <c r="O123" s="200"/>
      <c r="P123" s="200"/>
      <c r="Q123" s="226"/>
      <c r="R123" s="200"/>
      <c r="S123" s="200"/>
      <c r="T123" s="200"/>
      <c r="U123" s="226"/>
      <c r="V123" s="200"/>
      <c r="W123" s="200"/>
      <c r="X123" s="200"/>
      <c r="Y123" s="226"/>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0"/>
      <c r="BA123" s="200"/>
      <c r="BB123" s="200"/>
      <c r="BC123" s="200"/>
      <c r="BD123" s="200"/>
      <c r="BE123" s="200"/>
      <c r="BF123" s="200"/>
      <c r="BG123" s="200"/>
      <c r="BH123" s="200"/>
      <c r="BI123" s="200"/>
      <c r="BJ123" s="200"/>
      <c r="BK123" s="200"/>
      <c r="BL123" s="200"/>
      <c r="BM123" s="200"/>
      <c r="BN123" s="200"/>
      <c r="BO123" s="200"/>
      <c r="BP123" s="200"/>
    </row>
    <row r="124" spans="1:68" s="91" customFormat="1" x14ac:dyDescent="0.55000000000000004">
      <c r="A124" s="200"/>
      <c r="B124" s="200"/>
      <c r="C124" s="200"/>
      <c r="D124" s="200"/>
      <c r="E124" s="226"/>
      <c r="F124" s="200"/>
      <c r="G124" s="200"/>
      <c r="H124" s="200"/>
      <c r="I124" s="226"/>
      <c r="J124" s="200"/>
      <c r="K124" s="200"/>
      <c r="L124" s="200"/>
      <c r="M124" s="226"/>
      <c r="N124" s="200"/>
      <c r="O124" s="200"/>
      <c r="P124" s="200"/>
      <c r="Q124" s="226"/>
      <c r="R124" s="200"/>
      <c r="S124" s="200"/>
      <c r="T124" s="200"/>
      <c r="U124" s="226"/>
      <c r="V124" s="200"/>
      <c r="W124" s="200"/>
      <c r="X124" s="200"/>
      <c r="Y124" s="226"/>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0"/>
      <c r="BA124" s="200"/>
      <c r="BB124" s="200"/>
      <c r="BC124" s="200"/>
      <c r="BD124" s="200"/>
      <c r="BE124" s="200"/>
      <c r="BF124" s="200"/>
      <c r="BG124" s="200"/>
      <c r="BH124" s="200"/>
      <c r="BI124" s="200"/>
      <c r="BJ124" s="200"/>
      <c r="BK124" s="200"/>
      <c r="BL124" s="200"/>
      <c r="BM124" s="200"/>
      <c r="BN124" s="200"/>
      <c r="BO124" s="200"/>
      <c r="BP124" s="200"/>
    </row>
    <row r="125" spans="1:68" s="91" customFormat="1" x14ac:dyDescent="0.55000000000000004">
      <c r="A125" s="200"/>
      <c r="B125" s="200"/>
      <c r="C125" s="200"/>
      <c r="D125" s="200"/>
      <c r="E125" s="226"/>
      <c r="F125" s="200"/>
      <c r="G125" s="200"/>
      <c r="H125" s="200"/>
      <c r="I125" s="226"/>
      <c r="J125" s="200"/>
      <c r="K125" s="200"/>
      <c r="L125" s="200"/>
      <c r="M125" s="226"/>
      <c r="N125" s="200"/>
      <c r="O125" s="200"/>
      <c r="P125" s="200"/>
      <c r="Q125" s="226"/>
      <c r="R125" s="200"/>
      <c r="S125" s="200"/>
      <c r="T125" s="200"/>
      <c r="U125" s="226"/>
      <c r="V125" s="200"/>
      <c r="W125" s="200"/>
      <c r="X125" s="200"/>
      <c r="Y125" s="226"/>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0"/>
      <c r="BA125" s="200"/>
      <c r="BB125" s="200"/>
      <c r="BC125" s="200"/>
      <c r="BD125" s="200"/>
      <c r="BE125" s="200"/>
      <c r="BF125" s="200"/>
      <c r="BG125" s="200"/>
      <c r="BH125" s="200"/>
      <c r="BI125" s="200"/>
      <c r="BJ125" s="200"/>
      <c r="BK125" s="200"/>
      <c r="BL125" s="200"/>
      <c r="BM125" s="200"/>
      <c r="BN125" s="200"/>
      <c r="BO125" s="200"/>
      <c r="BP125" s="200"/>
    </row>
    <row r="126" spans="1:68" s="91" customFormat="1" x14ac:dyDescent="0.55000000000000004">
      <c r="A126" s="200"/>
      <c r="B126" s="200"/>
      <c r="C126" s="200"/>
      <c r="D126" s="200"/>
      <c r="E126" s="226"/>
      <c r="F126" s="200"/>
      <c r="G126" s="200"/>
      <c r="H126" s="200"/>
      <c r="I126" s="226"/>
      <c r="J126" s="200"/>
      <c r="K126" s="200"/>
      <c r="L126" s="200"/>
      <c r="M126" s="226"/>
      <c r="N126" s="200"/>
      <c r="O126" s="200"/>
      <c r="P126" s="200"/>
      <c r="Q126" s="226"/>
      <c r="R126" s="200"/>
      <c r="S126" s="200"/>
      <c r="T126" s="200"/>
      <c r="U126" s="226"/>
      <c r="V126" s="200"/>
      <c r="W126" s="200"/>
      <c r="X126" s="200"/>
      <c r="Y126" s="226"/>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0"/>
      <c r="BA126" s="200"/>
      <c r="BB126" s="200"/>
      <c r="BC126" s="200"/>
      <c r="BD126" s="200"/>
      <c r="BE126" s="200"/>
      <c r="BF126" s="200"/>
      <c r="BG126" s="200"/>
      <c r="BH126" s="200"/>
      <c r="BI126" s="200"/>
      <c r="BJ126" s="200"/>
      <c r="BK126" s="200"/>
      <c r="BL126" s="200"/>
      <c r="BM126" s="200"/>
      <c r="BN126" s="200"/>
      <c r="BO126" s="200"/>
      <c r="BP126" s="200"/>
    </row>
    <row r="127" spans="1:68" s="91" customFormat="1" x14ac:dyDescent="0.55000000000000004">
      <c r="A127" s="200"/>
      <c r="B127" s="200"/>
      <c r="C127" s="200"/>
      <c r="D127" s="200"/>
      <c r="E127" s="226"/>
      <c r="F127" s="200"/>
      <c r="G127" s="200"/>
      <c r="H127" s="200"/>
      <c r="I127" s="226"/>
      <c r="J127" s="200"/>
      <c r="K127" s="200"/>
      <c r="L127" s="200"/>
      <c r="M127" s="226"/>
      <c r="N127" s="200"/>
      <c r="O127" s="200"/>
      <c r="P127" s="200"/>
      <c r="Q127" s="226"/>
      <c r="R127" s="200"/>
      <c r="S127" s="200"/>
      <c r="T127" s="200"/>
      <c r="U127" s="226"/>
      <c r="V127" s="200"/>
      <c r="W127" s="200"/>
      <c r="X127" s="200"/>
      <c r="Y127" s="226"/>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0"/>
      <c r="BA127" s="200"/>
      <c r="BB127" s="200"/>
      <c r="BC127" s="200"/>
      <c r="BD127" s="200"/>
      <c r="BE127" s="200"/>
      <c r="BF127" s="200"/>
      <c r="BG127" s="200"/>
      <c r="BH127" s="200"/>
      <c r="BI127" s="200"/>
      <c r="BJ127" s="200"/>
      <c r="BK127" s="200"/>
      <c r="BL127" s="200"/>
      <c r="BM127" s="200"/>
      <c r="BN127" s="200"/>
      <c r="BO127" s="200"/>
      <c r="BP127" s="200"/>
    </row>
    <row r="128" spans="1:68" s="91" customFormat="1" x14ac:dyDescent="0.55000000000000004">
      <c r="A128" s="200"/>
      <c r="B128" s="200"/>
      <c r="C128" s="200"/>
      <c r="D128" s="200"/>
      <c r="E128" s="226"/>
      <c r="F128" s="200"/>
      <c r="G128" s="200"/>
      <c r="H128" s="200"/>
      <c r="I128" s="226"/>
      <c r="J128" s="200"/>
      <c r="K128" s="200"/>
      <c r="L128" s="200"/>
      <c r="M128" s="226"/>
      <c r="N128" s="200"/>
      <c r="O128" s="200"/>
      <c r="P128" s="200"/>
      <c r="Q128" s="226"/>
      <c r="R128" s="200"/>
      <c r="S128" s="200"/>
      <c r="T128" s="200"/>
      <c r="U128" s="226"/>
      <c r="V128" s="200"/>
      <c r="W128" s="200"/>
      <c r="X128" s="200"/>
      <c r="Y128" s="226"/>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0"/>
      <c r="BA128" s="200"/>
      <c r="BB128" s="200"/>
      <c r="BC128" s="200"/>
      <c r="BD128" s="200"/>
      <c r="BE128" s="200"/>
      <c r="BF128" s="200"/>
      <c r="BG128" s="200"/>
      <c r="BH128" s="200"/>
      <c r="BI128" s="200"/>
      <c r="BJ128" s="200"/>
      <c r="BK128" s="200"/>
      <c r="BL128" s="200"/>
      <c r="BM128" s="200"/>
      <c r="BN128" s="200"/>
      <c r="BO128" s="200"/>
      <c r="BP128" s="200"/>
    </row>
    <row r="129" spans="1:68" s="91" customFormat="1" x14ac:dyDescent="0.55000000000000004">
      <c r="A129" s="200"/>
      <c r="B129" s="200"/>
      <c r="C129" s="200"/>
      <c r="D129" s="200"/>
      <c r="E129" s="226"/>
      <c r="F129" s="200"/>
      <c r="G129" s="200"/>
      <c r="H129" s="200"/>
      <c r="I129" s="226"/>
      <c r="J129" s="200"/>
      <c r="K129" s="200"/>
      <c r="L129" s="200"/>
      <c r="M129" s="226"/>
      <c r="N129" s="200"/>
      <c r="O129" s="200"/>
      <c r="P129" s="200"/>
      <c r="Q129" s="226"/>
      <c r="R129" s="200"/>
      <c r="S129" s="200"/>
      <c r="T129" s="200"/>
      <c r="U129" s="226"/>
      <c r="V129" s="200"/>
      <c r="W129" s="200"/>
      <c r="X129" s="200"/>
      <c r="Y129" s="226"/>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0"/>
      <c r="BA129" s="200"/>
      <c r="BB129" s="200"/>
      <c r="BC129" s="200"/>
      <c r="BD129" s="200"/>
      <c r="BE129" s="200"/>
      <c r="BF129" s="200"/>
      <c r="BG129" s="200"/>
      <c r="BH129" s="200"/>
      <c r="BI129" s="200"/>
      <c r="BJ129" s="200"/>
      <c r="BK129" s="200"/>
      <c r="BL129" s="200"/>
      <c r="BM129" s="200"/>
      <c r="BN129" s="200"/>
      <c r="BO129" s="200"/>
      <c r="BP129" s="200"/>
    </row>
    <row r="130" spans="1:68" s="91" customFormat="1" x14ac:dyDescent="0.55000000000000004">
      <c r="A130" s="200"/>
      <c r="B130" s="200"/>
      <c r="C130" s="200"/>
      <c r="D130" s="200"/>
      <c r="E130" s="226"/>
      <c r="F130" s="200"/>
      <c r="G130" s="200"/>
      <c r="H130" s="200"/>
      <c r="I130" s="226"/>
      <c r="J130" s="200"/>
      <c r="K130" s="200"/>
      <c r="L130" s="200"/>
      <c r="M130" s="226"/>
      <c r="N130" s="200"/>
      <c r="O130" s="200"/>
      <c r="P130" s="200"/>
      <c r="Q130" s="226"/>
      <c r="R130" s="200"/>
      <c r="S130" s="200"/>
      <c r="T130" s="200"/>
      <c r="U130" s="226"/>
      <c r="V130" s="200"/>
      <c r="W130" s="200"/>
      <c r="X130" s="200"/>
      <c r="Y130" s="226"/>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0"/>
      <c r="BA130" s="200"/>
      <c r="BB130" s="200"/>
      <c r="BC130" s="200"/>
      <c r="BD130" s="200"/>
      <c r="BE130" s="200"/>
      <c r="BF130" s="200"/>
      <c r="BG130" s="200"/>
      <c r="BH130" s="200"/>
      <c r="BI130" s="200"/>
      <c r="BJ130" s="200"/>
      <c r="BK130" s="200"/>
      <c r="BL130" s="200"/>
      <c r="BM130" s="200"/>
      <c r="BN130" s="200"/>
      <c r="BO130" s="200"/>
      <c r="BP130" s="200"/>
    </row>
    <row r="131" spans="1:68" s="91" customFormat="1" x14ac:dyDescent="0.55000000000000004">
      <c r="A131" s="200"/>
      <c r="B131" s="200"/>
      <c r="C131" s="200"/>
      <c r="D131" s="200"/>
      <c r="E131" s="226"/>
      <c r="F131" s="200"/>
      <c r="G131" s="200"/>
      <c r="H131" s="200"/>
      <c r="I131" s="226"/>
      <c r="J131" s="200"/>
      <c r="K131" s="200"/>
      <c r="L131" s="200"/>
      <c r="M131" s="226"/>
      <c r="N131" s="200"/>
      <c r="O131" s="200"/>
      <c r="P131" s="200"/>
      <c r="Q131" s="226"/>
      <c r="R131" s="200"/>
      <c r="S131" s="200"/>
      <c r="T131" s="200"/>
      <c r="U131" s="226"/>
      <c r="V131" s="200"/>
      <c r="W131" s="200"/>
      <c r="X131" s="200"/>
      <c r="Y131" s="226"/>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0"/>
      <c r="BA131" s="200"/>
      <c r="BB131" s="200"/>
      <c r="BC131" s="200"/>
      <c r="BD131" s="200"/>
      <c r="BE131" s="200"/>
      <c r="BF131" s="200"/>
      <c r="BG131" s="200"/>
      <c r="BH131" s="200"/>
      <c r="BI131" s="200"/>
      <c r="BJ131" s="200"/>
      <c r="BK131" s="200"/>
      <c r="BL131" s="200"/>
      <c r="BM131" s="200"/>
      <c r="BN131" s="200"/>
      <c r="BO131" s="200"/>
      <c r="BP131" s="200"/>
    </row>
    <row r="132" spans="1:68" s="91" customFormat="1" x14ac:dyDescent="0.55000000000000004">
      <c r="A132" s="200"/>
      <c r="B132" s="200"/>
      <c r="C132" s="200"/>
      <c r="D132" s="200"/>
      <c r="E132" s="226"/>
      <c r="F132" s="200"/>
      <c r="G132" s="200"/>
      <c r="H132" s="200"/>
      <c r="I132" s="226"/>
      <c r="J132" s="200"/>
      <c r="K132" s="200"/>
      <c r="L132" s="200"/>
      <c r="M132" s="226"/>
      <c r="N132" s="200"/>
      <c r="O132" s="200"/>
      <c r="P132" s="200"/>
      <c r="Q132" s="226"/>
      <c r="R132" s="200"/>
      <c r="S132" s="200"/>
      <c r="T132" s="200"/>
      <c r="U132" s="226"/>
      <c r="V132" s="200"/>
      <c r="W132" s="200"/>
      <c r="X132" s="200"/>
      <c r="Y132" s="226"/>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0"/>
      <c r="BA132" s="200"/>
      <c r="BB132" s="200"/>
      <c r="BC132" s="200"/>
      <c r="BD132" s="200"/>
      <c r="BE132" s="200"/>
      <c r="BF132" s="200"/>
      <c r="BG132" s="200"/>
      <c r="BH132" s="200"/>
      <c r="BI132" s="200"/>
      <c r="BJ132" s="200"/>
      <c r="BK132" s="200"/>
      <c r="BL132" s="200"/>
      <c r="BM132" s="200"/>
      <c r="BN132" s="200"/>
      <c r="BO132" s="200"/>
      <c r="BP132" s="200"/>
    </row>
    <row r="133" spans="1:68" s="91" customFormat="1" x14ac:dyDescent="0.55000000000000004">
      <c r="A133" s="200"/>
      <c r="B133" s="200"/>
      <c r="C133" s="200"/>
      <c r="D133" s="200"/>
      <c r="E133" s="226"/>
      <c r="F133" s="200"/>
      <c r="G133" s="200"/>
      <c r="H133" s="200"/>
      <c r="I133" s="226"/>
      <c r="J133" s="200"/>
      <c r="K133" s="200"/>
      <c r="L133" s="200"/>
      <c r="M133" s="226"/>
      <c r="N133" s="200"/>
      <c r="O133" s="200"/>
      <c r="P133" s="200"/>
      <c r="Q133" s="226"/>
      <c r="R133" s="200"/>
      <c r="S133" s="200"/>
      <c r="T133" s="200"/>
      <c r="U133" s="226"/>
      <c r="V133" s="200"/>
      <c r="W133" s="200"/>
      <c r="X133" s="200"/>
      <c r="Y133" s="226"/>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0"/>
      <c r="BA133" s="200"/>
      <c r="BB133" s="200"/>
      <c r="BC133" s="200"/>
      <c r="BD133" s="200"/>
      <c r="BE133" s="200"/>
      <c r="BF133" s="200"/>
      <c r="BG133" s="200"/>
      <c r="BH133" s="200"/>
      <c r="BI133" s="200"/>
      <c r="BJ133" s="200"/>
      <c r="BK133" s="200"/>
      <c r="BL133" s="200"/>
      <c r="BM133" s="200"/>
      <c r="BN133" s="200"/>
      <c r="BO133" s="200"/>
      <c r="BP133" s="200"/>
    </row>
    <row r="134" spans="1:68" s="91" customFormat="1" x14ac:dyDescent="0.55000000000000004">
      <c r="A134" s="200"/>
      <c r="B134" s="200"/>
      <c r="C134" s="200"/>
      <c r="D134" s="200"/>
      <c r="E134" s="226"/>
      <c r="F134" s="200"/>
      <c r="G134" s="200"/>
      <c r="H134" s="200"/>
      <c r="I134" s="226"/>
      <c r="J134" s="200"/>
      <c r="K134" s="200"/>
      <c r="L134" s="200"/>
      <c r="M134" s="226"/>
      <c r="N134" s="200"/>
      <c r="O134" s="200"/>
      <c r="P134" s="200"/>
      <c r="Q134" s="226"/>
      <c r="R134" s="200"/>
      <c r="S134" s="200"/>
      <c r="T134" s="200"/>
      <c r="U134" s="226"/>
      <c r="V134" s="200"/>
      <c r="W134" s="200"/>
      <c r="X134" s="200"/>
      <c r="Y134" s="226"/>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0"/>
      <c r="BA134" s="200"/>
      <c r="BB134" s="200"/>
      <c r="BC134" s="200"/>
      <c r="BD134" s="200"/>
      <c r="BE134" s="200"/>
      <c r="BF134" s="200"/>
      <c r="BG134" s="200"/>
      <c r="BH134" s="200"/>
      <c r="BI134" s="200"/>
      <c r="BJ134" s="200"/>
      <c r="BK134" s="200"/>
      <c r="BL134" s="200"/>
      <c r="BM134" s="200"/>
      <c r="BN134" s="200"/>
      <c r="BO134" s="200"/>
      <c r="BP134" s="200"/>
    </row>
    <row r="135" spans="1:68" s="91" customFormat="1" x14ac:dyDescent="0.55000000000000004">
      <c r="A135" s="200"/>
      <c r="B135" s="200"/>
      <c r="C135" s="200"/>
      <c r="D135" s="200"/>
      <c r="E135" s="226"/>
      <c r="F135" s="200"/>
      <c r="G135" s="200"/>
      <c r="H135" s="200"/>
      <c r="I135" s="226"/>
      <c r="J135" s="200"/>
      <c r="K135" s="200"/>
      <c r="L135" s="200"/>
      <c r="M135" s="226"/>
      <c r="N135" s="200"/>
      <c r="O135" s="200"/>
      <c r="P135" s="200"/>
      <c r="Q135" s="226"/>
      <c r="R135" s="200"/>
      <c r="S135" s="200"/>
      <c r="T135" s="200"/>
      <c r="U135" s="226"/>
      <c r="V135" s="200"/>
      <c r="W135" s="200"/>
      <c r="X135" s="200"/>
      <c r="Y135" s="226"/>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0"/>
      <c r="BA135" s="200"/>
      <c r="BB135" s="200"/>
      <c r="BC135" s="200"/>
      <c r="BD135" s="200"/>
      <c r="BE135" s="200"/>
      <c r="BF135" s="200"/>
      <c r="BG135" s="200"/>
      <c r="BH135" s="200"/>
      <c r="BI135" s="200"/>
      <c r="BJ135" s="200"/>
      <c r="BK135" s="200"/>
      <c r="BL135" s="200"/>
      <c r="BM135" s="200"/>
      <c r="BN135" s="200"/>
      <c r="BO135" s="200"/>
      <c r="BP135" s="200"/>
    </row>
    <row r="136" spans="1:68" s="91" customFormat="1" x14ac:dyDescent="0.55000000000000004">
      <c r="A136" s="200"/>
      <c r="B136" s="200"/>
      <c r="C136" s="200"/>
      <c r="D136" s="200"/>
      <c r="E136" s="226"/>
      <c r="F136" s="200"/>
      <c r="G136" s="200"/>
      <c r="H136" s="200"/>
      <c r="I136" s="226"/>
      <c r="J136" s="200"/>
      <c r="K136" s="200"/>
      <c r="L136" s="200"/>
      <c r="M136" s="226"/>
      <c r="N136" s="200"/>
      <c r="O136" s="200"/>
      <c r="P136" s="200"/>
      <c r="Q136" s="226"/>
      <c r="R136" s="200"/>
      <c r="S136" s="200"/>
      <c r="T136" s="200"/>
      <c r="U136" s="226"/>
      <c r="V136" s="200"/>
      <c r="W136" s="200"/>
      <c r="X136" s="200"/>
      <c r="Y136" s="226"/>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0"/>
      <c r="BA136" s="200"/>
      <c r="BB136" s="200"/>
      <c r="BC136" s="200"/>
      <c r="BD136" s="200"/>
      <c r="BE136" s="200"/>
      <c r="BF136" s="200"/>
      <c r="BG136" s="200"/>
      <c r="BH136" s="200"/>
      <c r="BI136" s="200"/>
      <c r="BJ136" s="200"/>
      <c r="BK136" s="200"/>
      <c r="BL136" s="200"/>
      <c r="BM136" s="200"/>
      <c r="BN136" s="200"/>
      <c r="BO136" s="200"/>
      <c r="BP136" s="200"/>
    </row>
    <row r="137" spans="1:68" s="91" customFormat="1" x14ac:dyDescent="0.55000000000000004">
      <c r="A137" s="200"/>
      <c r="B137" s="200"/>
      <c r="C137" s="200"/>
      <c r="D137" s="200"/>
      <c r="E137" s="226"/>
      <c r="F137" s="200"/>
      <c r="G137" s="200"/>
      <c r="H137" s="200"/>
      <c r="I137" s="226"/>
      <c r="J137" s="200"/>
      <c r="K137" s="200"/>
      <c r="L137" s="200"/>
      <c r="M137" s="226"/>
      <c r="N137" s="200"/>
      <c r="O137" s="200"/>
      <c r="P137" s="200"/>
      <c r="Q137" s="226"/>
      <c r="R137" s="200"/>
      <c r="S137" s="200"/>
      <c r="T137" s="200"/>
      <c r="U137" s="226"/>
      <c r="V137" s="200"/>
      <c r="W137" s="200"/>
      <c r="X137" s="200"/>
      <c r="Y137" s="226"/>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0"/>
      <c r="BA137" s="200"/>
      <c r="BB137" s="200"/>
      <c r="BC137" s="200"/>
      <c r="BD137" s="200"/>
      <c r="BE137" s="200"/>
      <c r="BF137" s="200"/>
      <c r="BG137" s="200"/>
      <c r="BH137" s="200"/>
      <c r="BI137" s="200"/>
      <c r="BJ137" s="200"/>
      <c r="BK137" s="200"/>
      <c r="BL137" s="200"/>
      <c r="BM137" s="200"/>
      <c r="BN137" s="200"/>
      <c r="BO137" s="200"/>
      <c r="BP137" s="200"/>
    </row>
    <row r="138" spans="1:68" s="91" customFormat="1" x14ac:dyDescent="0.55000000000000004">
      <c r="A138" s="200"/>
      <c r="B138" s="200"/>
      <c r="C138" s="200"/>
      <c r="D138" s="200"/>
      <c r="E138" s="226"/>
      <c r="F138" s="200"/>
      <c r="G138" s="200"/>
      <c r="H138" s="200"/>
      <c r="I138" s="226"/>
      <c r="J138" s="200"/>
      <c r="K138" s="200"/>
      <c r="L138" s="200"/>
      <c r="M138" s="226"/>
      <c r="N138" s="200"/>
      <c r="O138" s="200"/>
      <c r="P138" s="200"/>
      <c r="Q138" s="226"/>
      <c r="R138" s="200"/>
      <c r="S138" s="200"/>
      <c r="T138" s="200"/>
      <c r="U138" s="226"/>
      <c r="V138" s="200"/>
      <c r="W138" s="200"/>
      <c r="X138" s="200"/>
      <c r="Y138" s="226"/>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0"/>
      <c r="BA138" s="200"/>
      <c r="BB138" s="200"/>
      <c r="BC138" s="200"/>
      <c r="BD138" s="200"/>
      <c r="BE138" s="200"/>
      <c r="BF138" s="200"/>
      <c r="BG138" s="200"/>
      <c r="BH138" s="200"/>
      <c r="BI138" s="200"/>
      <c r="BJ138" s="200"/>
      <c r="BK138" s="200"/>
      <c r="BL138" s="200"/>
      <c r="BM138" s="200"/>
      <c r="BN138" s="200"/>
      <c r="BO138" s="200"/>
      <c r="BP138" s="200"/>
    </row>
    <row r="139" spans="1:68" s="91" customFormat="1" x14ac:dyDescent="0.55000000000000004">
      <c r="A139" s="200"/>
      <c r="B139" s="200"/>
      <c r="C139" s="200"/>
      <c r="D139" s="200"/>
      <c r="E139" s="226"/>
      <c r="F139" s="200"/>
      <c r="G139" s="200"/>
      <c r="H139" s="200"/>
      <c r="I139" s="226"/>
      <c r="J139" s="200"/>
      <c r="K139" s="200"/>
      <c r="L139" s="200"/>
      <c r="M139" s="226"/>
      <c r="N139" s="200"/>
      <c r="O139" s="200"/>
      <c r="P139" s="200"/>
      <c r="Q139" s="226"/>
      <c r="R139" s="200"/>
      <c r="S139" s="200"/>
      <c r="T139" s="200"/>
      <c r="U139" s="226"/>
      <c r="V139" s="200"/>
      <c r="W139" s="200"/>
      <c r="X139" s="200"/>
      <c r="Y139" s="226"/>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0"/>
      <c r="BA139" s="200"/>
      <c r="BB139" s="200"/>
      <c r="BC139" s="200"/>
      <c r="BD139" s="200"/>
      <c r="BE139" s="200"/>
      <c r="BF139" s="200"/>
      <c r="BG139" s="200"/>
      <c r="BH139" s="200"/>
      <c r="BI139" s="200"/>
      <c r="BJ139" s="200"/>
      <c r="BK139" s="200"/>
      <c r="BL139" s="200"/>
      <c r="BM139" s="200"/>
      <c r="BN139" s="200"/>
      <c r="BO139" s="200"/>
      <c r="BP139" s="200"/>
    </row>
    <row r="140" spans="1:68" s="91" customFormat="1" x14ac:dyDescent="0.55000000000000004">
      <c r="A140" s="200"/>
      <c r="B140" s="200"/>
      <c r="C140" s="200"/>
      <c r="D140" s="200"/>
      <c r="E140" s="226"/>
      <c r="F140" s="200"/>
      <c r="G140" s="200"/>
      <c r="H140" s="200"/>
      <c r="I140" s="226"/>
      <c r="J140" s="200"/>
      <c r="K140" s="200"/>
      <c r="L140" s="200"/>
      <c r="M140" s="226"/>
      <c r="N140" s="200"/>
      <c r="O140" s="200"/>
      <c r="P140" s="200"/>
      <c r="Q140" s="226"/>
      <c r="R140" s="200"/>
      <c r="S140" s="200"/>
      <c r="T140" s="200"/>
      <c r="U140" s="226"/>
      <c r="V140" s="200"/>
      <c r="W140" s="200"/>
      <c r="X140" s="200"/>
      <c r="Y140" s="226"/>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0"/>
      <c r="BA140" s="200"/>
      <c r="BB140" s="200"/>
      <c r="BC140" s="200"/>
      <c r="BD140" s="200"/>
      <c r="BE140" s="200"/>
      <c r="BF140" s="200"/>
      <c r="BG140" s="200"/>
      <c r="BH140" s="200"/>
      <c r="BI140" s="200"/>
      <c r="BJ140" s="200"/>
      <c r="BK140" s="200"/>
      <c r="BL140" s="200"/>
      <c r="BM140" s="200"/>
      <c r="BN140" s="200"/>
      <c r="BO140" s="200"/>
      <c r="BP140" s="200"/>
    </row>
    <row r="141" spans="1:68" s="91" customFormat="1" x14ac:dyDescent="0.55000000000000004">
      <c r="A141" s="200"/>
      <c r="B141" s="200"/>
      <c r="C141" s="200"/>
      <c r="D141" s="200"/>
      <c r="E141" s="226"/>
      <c r="F141" s="200"/>
      <c r="G141" s="200"/>
      <c r="H141" s="200"/>
      <c r="I141" s="226"/>
      <c r="J141" s="200"/>
      <c r="K141" s="200"/>
      <c r="L141" s="200"/>
      <c r="M141" s="226"/>
      <c r="N141" s="200"/>
      <c r="O141" s="200"/>
      <c r="P141" s="200"/>
      <c r="Q141" s="226"/>
      <c r="R141" s="200"/>
      <c r="S141" s="200"/>
      <c r="T141" s="200"/>
      <c r="U141" s="226"/>
      <c r="V141" s="200"/>
      <c r="W141" s="200"/>
      <c r="X141" s="200"/>
      <c r="Y141" s="226"/>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0"/>
      <c r="BA141" s="200"/>
      <c r="BB141" s="200"/>
      <c r="BC141" s="200"/>
      <c r="BD141" s="200"/>
      <c r="BE141" s="200"/>
      <c r="BF141" s="200"/>
      <c r="BG141" s="200"/>
      <c r="BH141" s="200"/>
      <c r="BI141" s="200"/>
      <c r="BJ141" s="200"/>
      <c r="BK141" s="200"/>
      <c r="BL141" s="200"/>
      <c r="BM141" s="200"/>
      <c r="BN141" s="200"/>
      <c r="BO141" s="200"/>
      <c r="BP141" s="200"/>
    </row>
    <row r="142" spans="1:68" s="91" customFormat="1" x14ac:dyDescent="0.55000000000000004">
      <c r="A142" s="200"/>
      <c r="B142" s="200"/>
      <c r="C142" s="200"/>
      <c r="D142" s="200"/>
      <c r="E142" s="226"/>
      <c r="F142" s="200"/>
      <c r="G142" s="200"/>
      <c r="H142" s="200"/>
      <c r="I142" s="226"/>
      <c r="J142" s="200"/>
      <c r="K142" s="200"/>
      <c r="L142" s="200"/>
      <c r="M142" s="226"/>
      <c r="N142" s="200"/>
      <c r="O142" s="200"/>
      <c r="P142" s="200"/>
      <c r="Q142" s="226"/>
      <c r="R142" s="200"/>
      <c r="S142" s="200"/>
      <c r="T142" s="200"/>
      <c r="U142" s="226"/>
      <c r="V142" s="200"/>
      <c r="W142" s="200"/>
      <c r="X142" s="200"/>
      <c r="Y142" s="226"/>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0"/>
      <c r="BA142" s="200"/>
      <c r="BB142" s="200"/>
      <c r="BC142" s="200"/>
      <c r="BD142" s="200"/>
      <c r="BE142" s="200"/>
      <c r="BF142" s="200"/>
      <c r="BG142" s="200"/>
      <c r="BH142" s="200"/>
      <c r="BI142" s="200"/>
      <c r="BJ142" s="200"/>
      <c r="BK142" s="200"/>
      <c r="BL142" s="200"/>
      <c r="BM142" s="200"/>
      <c r="BN142" s="200"/>
      <c r="BO142" s="200"/>
      <c r="BP142" s="200"/>
    </row>
    <row r="143" spans="1:68" s="91" customFormat="1" x14ac:dyDescent="0.55000000000000004">
      <c r="A143" s="200"/>
      <c r="B143" s="200"/>
      <c r="C143" s="200"/>
      <c r="D143" s="200"/>
      <c r="E143" s="226"/>
      <c r="F143" s="200"/>
      <c r="G143" s="200"/>
      <c r="H143" s="200"/>
      <c r="I143" s="226"/>
      <c r="J143" s="200"/>
      <c r="K143" s="200"/>
      <c r="L143" s="200"/>
      <c r="M143" s="226"/>
      <c r="N143" s="200"/>
      <c r="O143" s="200"/>
      <c r="P143" s="200"/>
      <c r="Q143" s="226"/>
      <c r="R143" s="200"/>
      <c r="S143" s="200"/>
      <c r="T143" s="200"/>
      <c r="U143" s="226"/>
      <c r="V143" s="200"/>
      <c r="W143" s="200"/>
      <c r="X143" s="200"/>
      <c r="Y143" s="226"/>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0"/>
      <c r="BA143" s="200"/>
      <c r="BB143" s="200"/>
      <c r="BC143" s="200"/>
      <c r="BD143" s="200"/>
      <c r="BE143" s="200"/>
      <c r="BF143" s="200"/>
      <c r="BG143" s="200"/>
      <c r="BH143" s="200"/>
      <c r="BI143" s="200"/>
      <c r="BJ143" s="200"/>
      <c r="BK143" s="200"/>
      <c r="BL143" s="200"/>
      <c r="BM143" s="200"/>
      <c r="BN143" s="200"/>
      <c r="BO143" s="200"/>
      <c r="BP143" s="200"/>
    </row>
    <row r="144" spans="1:68" s="91" customFormat="1" x14ac:dyDescent="0.55000000000000004">
      <c r="A144" s="200"/>
      <c r="B144" s="200"/>
      <c r="C144" s="200"/>
      <c r="D144" s="200"/>
      <c r="E144" s="226"/>
      <c r="F144" s="200"/>
      <c r="G144" s="200"/>
      <c r="H144" s="200"/>
      <c r="I144" s="226"/>
      <c r="J144" s="200"/>
      <c r="K144" s="200"/>
      <c r="L144" s="200"/>
      <c r="M144" s="226"/>
      <c r="N144" s="200"/>
      <c r="O144" s="200"/>
      <c r="P144" s="200"/>
      <c r="Q144" s="226"/>
      <c r="R144" s="200"/>
      <c r="S144" s="200"/>
      <c r="T144" s="200"/>
      <c r="U144" s="226"/>
      <c r="V144" s="200"/>
      <c r="W144" s="200"/>
      <c r="X144" s="200"/>
      <c r="Y144" s="226"/>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0"/>
      <c r="BA144" s="200"/>
      <c r="BB144" s="200"/>
      <c r="BC144" s="200"/>
      <c r="BD144" s="200"/>
      <c r="BE144" s="200"/>
      <c r="BF144" s="200"/>
      <c r="BG144" s="200"/>
      <c r="BH144" s="200"/>
      <c r="BI144" s="200"/>
      <c r="BJ144" s="200"/>
      <c r="BK144" s="200"/>
      <c r="BL144" s="200"/>
      <c r="BM144" s="200"/>
      <c r="BN144" s="200"/>
      <c r="BO144" s="200"/>
      <c r="BP144" s="200"/>
    </row>
    <row r="145" spans="1:68" s="91" customFormat="1" x14ac:dyDescent="0.55000000000000004">
      <c r="A145" s="200"/>
      <c r="B145" s="200"/>
      <c r="C145" s="200"/>
      <c r="D145" s="200"/>
      <c r="E145" s="226"/>
      <c r="F145" s="200"/>
      <c r="G145" s="200"/>
      <c r="H145" s="200"/>
      <c r="I145" s="226"/>
      <c r="J145" s="200"/>
      <c r="K145" s="200"/>
      <c r="L145" s="200"/>
      <c r="M145" s="226"/>
      <c r="N145" s="200"/>
      <c r="O145" s="200"/>
      <c r="P145" s="200"/>
      <c r="Q145" s="226"/>
      <c r="R145" s="200"/>
      <c r="S145" s="200"/>
      <c r="T145" s="200"/>
      <c r="U145" s="226"/>
      <c r="V145" s="200"/>
      <c r="W145" s="200"/>
      <c r="X145" s="200"/>
      <c r="Y145" s="226"/>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0"/>
      <c r="BA145" s="200"/>
      <c r="BB145" s="200"/>
      <c r="BC145" s="200"/>
      <c r="BD145" s="200"/>
      <c r="BE145" s="200"/>
      <c r="BF145" s="200"/>
      <c r="BG145" s="200"/>
      <c r="BH145" s="200"/>
      <c r="BI145" s="200"/>
      <c r="BJ145" s="200"/>
      <c r="BK145" s="200"/>
      <c r="BL145" s="200"/>
      <c r="BM145" s="200"/>
      <c r="BN145" s="200"/>
      <c r="BO145" s="200"/>
      <c r="BP145" s="200"/>
    </row>
    <row r="146" spans="1:68" s="91" customFormat="1" x14ac:dyDescent="0.55000000000000004">
      <c r="A146" s="200"/>
      <c r="B146" s="200"/>
      <c r="C146" s="200"/>
      <c r="D146" s="200"/>
      <c r="E146" s="226"/>
      <c r="F146" s="200"/>
      <c r="G146" s="200"/>
      <c r="H146" s="200"/>
      <c r="I146" s="226"/>
      <c r="J146" s="200"/>
      <c r="K146" s="200"/>
      <c r="L146" s="200"/>
      <c r="M146" s="226"/>
      <c r="N146" s="200"/>
      <c r="O146" s="200"/>
      <c r="P146" s="200"/>
      <c r="Q146" s="226"/>
      <c r="R146" s="200"/>
      <c r="S146" s="200"/>
      <c r="T146" s="200"/>
      <c r="U146" s="226"/>
      <c r="V146" s="200"/>
      <c r="W146" s="200"/>
      <c r="X146" s="200"/>
      <c r="Y146" s="226"/>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0"/>
      <c r="BA146" s="200"/>
      <c r="BB146" s="200"/>
      <c r="BC146" s="200"/>
      <c r="BD146" s="200"/>
      <c r="BE146" s="200"/>
      <c r="BF146" s="200"/>
      <c r="BG146" s="200"/>
      <c r="BH146" s="200"/>
      <c r="BI146" s="200"/>
      <c r="BJ146" s="200"/>
      <c r="BK146" s="200"/>
      <c r="BL146" s="200"/>
      <c r="BM146" s="200"/>
      <c r="BN146" s="200"/>
      <c r="BO146" s="200"/>
      <c r="BP146" s="200"/>
    </row>
    <row r="147" spans="1:68" s="91" customFormat="1" x14ac:dyDescent="0.55000000000000004">
      <c r="A147" s="200"/>
      <c r="B147" s="200"/>
      <c r="C147" s="200"/>
      <c r="D147" s="200"/>
      <c r="E147" s="226"/>
      <c r="F147" s="200"/>
      <c r="G147" s="200"/>
      <c r="H147" s="200"/>
      <c r="I147" s="226"/>
      <c r="J147" s="200"/>
      <c r="K147" s="200"/>
      <c r="L147" s="200"/>
      <c r="M147" s="226"/>
      <c r="N147" s="200"/>
      <c r="O147" s="200"/>
      <c r="P147" s="200"/>
      <c r="Q147" s="226"/>
      <c r="R147" s="200"/>
      <c r="S147" s="200"/>
      <c r="T147" s="200"/>
      <c r="U147" s="226"/>
      <c r="V147" s="200"/>
      <c r="W147" s="200"/>
      <c r="X147" s="200"/>
      <c r="Y147" s="226"/>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0"/>
      <c r="BA147" s="200"/>
      <c r="BB147" s="200"/>
      <c r="BC147" s="200"/>
      <c r="BD147" s="200"/>
      <c r="BE147" s="200"/>
      <c r="BF147" s="200"/>
      <c r="BG147" s="200"/>
      <c r="BH147" s="200"/>
      <c r="BI147" s="200"/>
      <c r="BJ147" s="200"/>
      <c r="BK147" s="200"/>
      <c r="BL147" s="200"/>
      <c r="BM147" s="200"/>
      <c r="BN147" s="200"/>
      <c r="BO147" s="200"/>
      <c r="BP147" s="200"/>
    </row>
    <row r="148" spans="1:68" s="91" customFormat="1" x14ac:dyDescent="0.55000000000000004">
      <c r="A148" s="200"/>
      <c r="B148" s="200"/>
      <c r="C148" s="200"/>
      <c r="D148" s="200"/>
      <c r="E148" s="226"/>
      <c r="F148" s="200"/>
      <c r="G148" s="200"/>
      <c r="H148" s="200"/>
      <c r="I148" s="226"/>
      <c r="J148" s="200"/>
      <c r="K148" s="200"/>
      <c r="L148" s="200"/>
      <c r="M148" s="226"/>
      <c r="N148" s="200"/>
      <c r="O148" s="200"/>
      <c r="P148" s="200"/>
      <c r="Q148" s="226"/>
      <c r="R148" s="200"/>
      <c r="S148" s="200"/>
      <c r="T148" s="200"/>
      <c r="U148" s="226"/>
      <c r="V148" s="200"/>
      <c r="W148" s="200"/>
      <c r="X148" s="200"/>
      <c r="Y148" s="226"/>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0"/>
      <c r="BA148" s="200"/>
      <c r="BB148" s="200"/>
      <c r="BC148" s="200"/>
      <c r="BD148" s="200"/>
      <c r="BE148" s="200"/>
      <c r="BF148" s="200"/>
      <c r="BG148" s="200"/>
      <c r="BH148" s="200"/>
      <c r="BI148" s="200"/>
      <c r="BJ148" s="200"/>
      <c r="BK148" s="200"/>
      <c r="BL148" s="200"/>
      <c r="BM148" s="200"/>
      <c r="BN148" s="200"/>
      <c r="BO148" s="200"/>
      <c r="BP148" s="200"/>
    </row>
    <row r="149" spans="1:68" s="91" customFormat="1" x14ac:dyDescent="0.55000000000000004">
      <c r="A149" s="200"/>
      <c r="B149" s="200"/>
      <c r="C149" s="200"/>
      <c r="D149" s="200"/>
      <c r="E149" s="226"/>
      <c r="F149" s="200"/>
      <c r="G149" s="200"/>
      <c r="H149" s="200"/>
      <c r="I149" s="226"/>
      <c r="J149" s="200"/>
      <c r="K149" s="200"/>
      <c r="L149" s="200"/>
      <c r="M149" s="226"/>
      <c r="N149" s="200"/>
      <c r="O149" s="200"/>
      <c r="P149" s="200"/>
      <c r="Q149" s="226"/>
      <c r="R149" s="200"/>
      <c r="S149" s="200"/>
      <c r="T149" s="200"/>
      <c r="U149" s="226"/>
      <c r="V149" s="200"/>
      <c r="W149" s="200"/>
      <c r="X149" s="200"/>
      <c r="Y149" s="226"/>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0"/>
      <c r="BA149" s="200"/>
      <c r="BB149" s="200"/>
      <c r="BC149" s="200"/>
      <c r="BD149" s="200"/>
      <c r="BE149" s="200"/>
      <c r="BF149" s="200"/>
      <c r="BG149" s="200"/>
      <c r="BH149" s="200"/>
      <c r="BI149" s="200"/>
      <c r="BJ149" s="200"/>
      <c r="BK149" s="200"/>
      <c r="BL149" s="200"/>
      <c r="BM149" s="200"/>
      <c r="BN149" s="200"/>
      <c r="BO149" s="200"/>
      <c r="BP149" s="200"/>
    </row>
    <row r="150" spans="1:68" s="91" customFormat="1" x14ac:dyDescent="0.55000000000000004">
      <c r="A150" s="200"/>
      <c r="B150" s="200"/>
      <c r="C150" s="200"/>
      <c r="D150" s="200"/>
      <c r="E150" s="226"/>
      <c r="F150" s="200"/>
      <c r="G150" s="200"/>
      <c r="H150" s="200"/>
      <c r="I150" s="226"/>
      <c r="J150" s="200"/>
      <c r="K150" s="200"/>
      <c r="L150" s="200"/>
      <c r="M150" s="226"/>
      <c r="N150" s="200"/>
      <c r="O150" s="200"/>
      <c r="P150" s="200"/>
      <c r="Q150" s="226"/>
      <c r="R150" s="200"/>
      <c r="S150" s="200"/>
      <c r="T150" s="200"/>
      <c r="U150" s="226"/>
      <c r="V150" s="200"/>
      <c r="W150" s="200"/>
      <c r="X150" s="200"/>
      <c r="Y150" s="226"/>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0"/>
      <c r="BA150" s="200"/>
      <c r="BB150" s="200"/>
      <c r="BC150" s="200"/>
      <c r="BD150" s="200"/>
      <c r="BE150" s="200"/>
      <c r="BF150" s="200"/>
      <c r="BG150" s="200"/>
      <c r="BH150" s="200"/>
      <c r="BI150" s="200"/>
      <c r="BJ150" s="200"/>
      <c r="BK150" s="200"/>
      <c r="BL150" s="200"/>
      <c r="BM150" s="200"/>
      <c r="BN150" s="200"/>
      <c r="BO150" s="200"/>
      <c r="BP150" s="200"/>
    </row>
    <row r="151" spans="1:68" s="91" customFormat="1" x14ac:dyDescent="0.55000000000000004">
      <c r="A151" s="200"/>
      <c r="B151" s="200"/>
      <c r="C151" s="200"/>
      <c r="D151" s="200"/>
      <c r="E151" s="226"/>
      <c r="F151" s="200"/>
      <c r="G151" s="200"/>
      <c r="H151" s="200"/>
      <c r="I151" s="226"/>
      <c r="J151" s="200"/>
      <c r="K151" s="200"/>
      <c r="L151" s="200"/>
      <c r="M151" s="226"/>
      <c r="N151" s="200"/>
      <c r="O151" s="200"/>
      <c r="P151" s="200"/>
      <c r="Q151" s="226"/>
      <c r="R151" s="200"/>
      <c r="S151" s="200"/>
      <c r="T151" s="200"/>
      <c r="U151" s="226"/>
      <c r="V151" s="200"/>
      <c r="W151" s="200"/>
      <c r="X151" s="200"/>
      <c r="Y151" s="226"/>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0"/>
      <c r="BA151" s="200"/>
      <c r="BB151" s="200"/>
      <c r="BC151" s="200"/>
      <c r="BD151" s="200"/>
      <c r="BE151" s="200"/>
      <c r="BF151" s="200"/>
      <c r="BG151" s="200"/>
      <c r="BH151" s="200"/>
      <c r="BI151" s="200"/>
      <c r="BJ151" s="200"/>
      <c r="BK151" s="200"/>
      <c r="BL151" s="200"/>
      <c r="BM151" s="200"/>
      <c r="BN151" s="200"/>
      <c r="BO151" s="200"/>
      <c r="BP151" s="200"/>
    </row>
    <row r="152" spans="1:68" s="91" customFormat="1" x14ac:dyDescent="0.55000000000000004">
      <c r="A152" s="200"/>
      <c r="B152" s="200"/>
      <c r="C152" s="200"/>
      <c r="D152" s="200"/>
      <c r="E152" s="226"/>
      <c r="F152" s="200"/>
      <c r="G152" s="200"/>
      <c r="H152" s="200"/>
      <c r="I152" s="226"/>
      <c r="J152" s="200"/>
      <c r="K152" s="200"/>
      <c r="L152" s="200"/>
      <c r="M152" s="226"/>
      <c r="N152" s="200"/>
      <c r="O152" s="200"/>
      <c r="P152" s="200"/>
      <c r="Q152" s="226"/>
      <c r="R152" s="200"/>
      <c r="S152" s="200"/>
      <c r="T152" s="200"/>
      <c r="U152" s="226"/>
      <c r="V152" s="200"/>
      <c r="W152" s="200"/>
      <c r="X152" s="200"/>
      <c r="Y152" s="226"/>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0"/>
      <c r="BA152" s="200"/>
      <c r="BB152" s="200"/>
      <c r="BC152" s="200"/>
      <c r="BD152" s="200"/>
      <c r="BE152" s="200"/>
      <c r="BF152" s="200"/>
      <c r="BG152" s="200"/>
      <c r="BH152" s="200"/>
      <c r="BI152" s="200"/>
      <c r="BJ152" s="200"/>
      <c r="BK152" s="200"/>
      <c r="BL152" s="200"/>
      <c r="BM152" s="200"/>
      <c r="BN152" s="200"/>
      <c r="BO152" s="200"/>
      <c r="BP152" s="200"/>
    </row>
    <row r="153" spans="1:68" s="91" customFormat="1" x14ac:dyDescent="0.55000000000000004">
      <c r="A153" s="200"/>
      <c r="B153" s="200"/>
      <c r="C153" s="200"/>
      <c r="D153" s="200"/>
      <c r="E153" s="226"/>
      <c r="F153" s="200"/>
      <c r="G153" s="200"/>
      <c r="H153" s="200"/>
      <c r="I153" s="226"/>
      <c r="J153" s="200"/>
      <c r="K153" s="200"/>
      <c r="L153" s="200"/>
      <c r="M153" s="226"/>
      <c r="N153" s="200"/>
      <c r="O153" s="200"/>
      <c r="P153" s="200"/>
      <c r="Q153" s="226"/>
      <c r="R153" s="200"/>
      <c r="S153" s="200"/>
      <c r="T153" s="200"/>
      <c r="U153" s="226"/>
      <c r="V153" s="200"/>
      <c r="W153" s="200"/>
      <c r="X153" s="200"/>
      <c r="Y153" s="226"/>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0"/>
      <c r="BA153" s="200"/>
      <c r="BB153" s="200"/>
      <c r="BC153" s="200"/>
      <c r="BD153" s="200"/>
      <c r="BE153" s="200"/>
      <c r="BF153" s="200"/>
      <c r="BG153" s="200"/>
      <c r="BH153" s="200"/>
      <c r="BI153" s="200"/>
      <c r="BJ153" s="200"/>
      <c r="BK153" s="200"/>
      <c r="BL153" s="200"/>
      <c r="BM153" s="200"/>
      <c r="BN153" s="200"/>
      <c r="BO153" s="200"/>
      <c r="BP153" s="200"/>
    </row>
    <row r="154" spans="1:68" s="91" customFormat="1" x14ac:dyDescent="0.55000000000000004">
      <c r="A154" s="200"/>
      <c r="B154" s="200"/>
      <c r="C154" s="200"/>
      <c r="D154" s="200"/>
      <c r="E154" s="226"/>
      <c r="F154" s="200"/>
      <c r="G154" s="200"/>
      <c r="H154" s="200"/>
      <c r="I154" s="226"/>
      <c r="J154" s="200"/>
      <c r="K154" s="200"/>
      <c r="L154" s="200"/>
      <c r="M154" s="226"/>
      <c r="N154" s="200"/>
      <c r="O154" s="200"/>
      <c r="P154" s="200"/>
      <c r="Q154" s="226"/>
      <c r="R154" s="200"/>
      <c r="S154" s="200"/>
      <c r="T154" s="200"/>
      <c r="U154" s="226"/>
      <c r="V154" s="200"/>
      <c r="W154" s="200"/>
      <c r="X154" s="200"/>
      <c r="Y154" s="226"/>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0"/>
      <c r="BA154" s="200"/>
      <c r="BB154" s="200"/>
      <c r="BC154" s="200"/>
      <c r="BD154" s="200"/>
      <c r="BE154" s="200"/>
      <c r="BF154" s="200"/>
      <c r="BG154" s="200"/>
      <c r="BH154" s="200"/>
      <c r="BI154" s="200"/>
      <c r="BJ154" s="200"/>
      <c r="BK154" s="200"/>
      <c r="BL154" s="200"/>
      <c r="BM154" s="200"/>
      <c r="BN154" s="200"/>
      <c r="BO154" s="200"/>
      <c r="BP154" s="200"/>
    </row>
    <row r="155" spans="1:68" s="91" customFormat="1" x14ac:dyDescent="0.55000000000000004">
      <c r="A155" s="200"/>
      <c r="B155" s="200"/>
      <c r="C155" s="200"/>
      <c r="D155" s="200"/>
      <c r="E155" s="226"/>
      <c r="F155" s="200"/>
      <c r="G155" s="200"/>
      <c r="H155" s="200"/>
      <c r="I155" s="226"/>
      <c r="J155" s="200"/>
      <c r="K155" s="200"/>
      <c r="L155" s="200"/>
      <c r="M155" s="226"/>
      <c r="N155" s="200"/>
      <c r="O155" s="200"/>
      <c r="P155" s="200"/>
      <c r="Q155" s="226"/>
      <c r="R155" s="200"/>
      <c r="S155" s="200"/>
      <c r="T155" s="200"/>
      <c r="U155" s="226"/>
      <c r="V155" s="200"/>
      <c r="W155" s="200"/>
      <c r="X155" s="200"/>
      <c r="Y155" s="226"/>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0"/>
      <c r="BA155" s="200"/>
      <c r="BB155" s="200"/>
      <c r="BC155" s="200"/>
      <c r="BD155" s="200"/>
      <c r="BE155" s="200"/>
      <c r="BF155" s="200"/>
      <c r="BG155" s="200"/>
      <c r="BH155" s="200"/>
      <c r="BI155" s="200"/>
      <c r="BJ155" s="200"/>
      <c r="BK155" s="200"/>
      <c r="BL155" s="200"/>
      <c r="BM155" s="200"/>
      <c r="BN155" s="200"/>
      <c r="BO155" s="200"/>
      <c r="BP155" s="200"/>
    </row>
    <row r="156" spans="1:68" s="91" customFormat="1" x14ac:dyDescent="0.55000000000000004">
      <c r="A156" s="200"/>
      <c r="B156" s="200"/>
      <c r="C156" s="200"/>
      <c r="D156" s="200"/>
      <c r="E156" s="226"/>
      <c r="F156" s="200"/>
      <c r="G156" s="200"/>
      <c r="H156" s="200"/>
      <c r="I156" s="226"/>
      <c r="J156" s="200"/>
      <c r="K156" s="200"/>
      <c r="L156" s="200"/>
      <c r="M156" s="226"/>
      <c r="N156" s="200"/>
      <c r="O156" s="200"/>
      <c r="P156" s="200"/>
      <c r="Q156" s="226"/>
      <c r="R156" s="200"/>
      <c r="S156" s="200"/>
      <c r="T156" s="200"/>
      <c r="U156" s="226"/>
      <c r="V156" s="200"/>
      <c r="W156" s="200"/>
      <c r="X156" s="200"/>
      <c r="Y156" s="226"/>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0"/>
      <c r="BA156" s="200"/>
      <c r="BB156" s="200"/>
      <c r="BC156" s="200"/>
      <c r="BD156" s="200"/>
      <c r="BE156" s="200"/>
      <c r="BF156" s="200"/>
      <c r="BG156" s="200"/>
      <c r="BH156" s="200"/>
      <c r="BI156" s="200"/>
      <c r="BJ156" s="200"/>
      <c r="BK156" s="200"/>
      <c r="BL156" s="200"/>
      <c r="BM156" s="200"/>
      <c r="BN156" s="200"/>
      <c r="BO156" s="200"/>
      <c r="BP156" s="200"/>
    </row>
    <row r="157" spans="1:68" s="91" customFormat="1" x14ac:dyDescent="0.55000000000000004">
      <c r="A157" s="200"/>
      <c r="B157" s="200"/>
      <c r="C157" s="200"/>
      <c r="D157" s="200"/>
      <c r="E157" s="226"/>
      <c r="F157" s="200"/>
      <c r="G157" s="200"/>
      <c r="H157" s="200"/>
      <c r="I157" s="226"/>
      <c r="J157" s="200"/>
      <c r="K157" s="200"/>
      <c r="L157" s="200"/>
      <c r="M157" s="226"/>
      <c r="N157" s="200"/>
      <c r="O157" s="200"/>
      <c r="P157" s="200"/>
      <c r="Q157" s="226"/>
      <c r="R157" s="200"/>
      <c r="S157" s="200"/>
      <c r="T157" s="200"/>
      <c r="U157" s="226"/>
      <c r="V157" s="200"/>
      <c r="W157" s="200"/>
      <c r="X157" s="200"/>
      <c r="Y157" s="226"/>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0"/>
      <c r="BA157" s="200"/>
      <c r="BB157" s="200"/>
      <c r="BC157" s="200"/>
      <c r="BD157" s="200"/>
      <c r="BE157" s="200"/>
      <c r="BF157" s="200"/>
      <c r="BG157" s="200"/>
      <c r="BH157" s="200"/>
      <c r="BI157" s="200"/>
      <c r="BJ157" s="200"/>
      <c r="BK157" s="200"/>
      <c r="BL157" s="200"/>
      <c r="BM157" s="200"/>
      <c r="BN157" s="200"/>
      <c r="BO157" s="200"/>
      <c r="BP157" s="200"/>
    </row>
    <row r="158" spans="1:68" s="91" customFormat="1" x14ac:dyDescent="0.55000000000000004">
      <c r="A158" s="200"/>
      <c r="B158" s="200"/>
      <c r="C158" s="200"/>
      <c r="D158" s="200"/>
      <c r="E158" s="226"/>
      <c r="F158" s="200"/>
      <c r="G158" s="200"/>
      <c r="H158" s="200"/>
      <c r="I158" s="226"/>
      <c r="J158" s="200"/>
      <c r="K158" s="200"/>
      <c r="L158" s="200"/>
      <c r="M158" s="226"/>
      <c r="N158" s="200"/>
      <c r="O158" s="200"/>
      <c r="P158" s="200"/>
      <c r="Q158" s="226"/>
      <c r="R158" s="200"/>
      <c r="S158" s="200"/>
      <c r="T158" s="200"/>
      <c r="U158" s="226"/>
      <c r="V158" s="200"/>
      <c r="W158" s="200"/>
      <c r="X158" s="200"/>
      <c r="Y158" s="226"/>
      <c r="Z158" s="200"/>
      <c r="AA158" s="200"/>
      <c r="AB158" s="200"/>
      <c r="AC158" s="200"/>
      <c r="AD158" s="200"/>
      <c r="AE158" s="200"/>
      <c r="AF158" s="200"/>
      <c r="AG158" s="200"/>
      <c r="AH158" s="200"/>
      <c r="AI158" s="200"/>
      <c r="AJ158" s="200"/>
      <c r="AK158" s="200"/>
      <c r="AL158" s="200"/>
      <c r="AM158" s="200"/>
      <c r="AN158" s="200"/>
      <c r="AO158" s="200"/>
      <c r="AP158" s="200"/>
      <c r="AQ158" s="200"/>
      <c r="AR158" s="200"/>
      <c r="AS158" s="200"/>
      <c r="AT158" s="200"/>
      <c r="AU158" s="200"/>
      <c r="AV158" s="200"/>
      <c r="AW158" s="200"/>
      <c r="AX158" s="200"/>
      <c r="AY158" s="200"/>
      <c r="AZ158" s="200"/>
      <c r="BA158" s="200"/>
      <c r="BB158" s="200"/>
      <c r="BC158" s="200"/>
      <c r="BD158" s="200"/>
      <c r="BE158" s="200"/>
      <c r="BF158" s="200"/>
      <c r="BG158" s="200"/>
      <c r="BH158" s="200"/>
      <c r="BI158" s="200"/>
      <c r="BJ158" s="200"/>
      <c r="BK158" s="200"/>
      <c r="BL158" s="200"/>
      <c r="BM158" s="200"/>
      <c r="BN158" s="200"/>
      <c r="BO158" s="200"/>
      <c r="BP158" s="200"/>
    </row>
    <row r="159" spans="1:68" s="91" customFormat="1" x14ac:dyDescent="0.55000000000000004">
      <c r="A159" s="200"/>
      <c r="B159" s="200"/>
      <c r="C159" s="200"/>
      <c r="D159" s="200"/>
      <c r="E159" s="226"/>
      <c r="F159" s="200"/>
      <c r="G159" s="200"/>
      <c r="H159" s="200"/>
      <c r="I159" s="226"/>
      <c r="J159" s="200"/>
      <c r="K159" s="200"/>
      <c r="L159" s="200"/>
      <c r="M159" s="226"/>
      <c r="N159" s="200"/>
      <c r="O159" s="200"/>
      <c r="P159" s="200"/>
      <c r="Q159" s="226"/>
      <c r="R159" s="200"/>
      <c r="S159" s="200"/>
      <c r="T159" s="200"/>
      <c r="U159" s="226"/>
      <c r="V159" s="200"/>
      <c r="W159" s="200"/>
      <c r="X159" s="200"/>
      <c r="Y159" s="226"/>
      <c r="Z159" s="200"/>
      <c r="AA159" s="200"/>
      <c r="AB159" s="200"/>
      <c r="AC159" s="200"/>
      <c r="AD159" s="200"/>
      <c r="AE159" s="200"/>
      <c r="AF159" s="200"/>
      <c r="AG159" s="200"/>
      <c r="AH159" s="200"/>
      <c r="AI159" s="200"/>
      <c r="AJ159" s="200"/>
      <c r="AK159" s="200"/>
      <c r="AL159" s="200"/>
      <c r="AM159" s="200"/>
      <c r="AN159" s="200"/>
      <c r="AO159" s="200"/>
      <c r="AP159" s="200"/>
      <c r="AQ159" s="200"/>
      <c r="AR159" s="200"/>
      <c r="AS159" s="200"/>
      <c r="AT159" s="200"/>
      <c r="AU159" s="200"/>
      <c r="AV159" s="200"/>
      <c r="AW159" s="200"/>
      <c r="AX159" s="200"/>
      <c r="AY159" s="200"/>
      <c r="AZ159" s="200"/>
      <c r="BA159" s="200"/>
      <c r="BB159" s="200"/>
      <c r="BC159" s="200"/>
      <c r="BD159" s="200"/>
      <c r="BE159" s="200"/>
      <c r="BF159" s="200"/>
      <c r="BG159" s="200"/>
      <c r="BH159" s="200"/>
      <c r="BI159" s="200"/>
      <c r="BJ159" s="200"/>
      <c r="BK159" s="200"/>
      <c r="BL159" s="200"/>
      <c r="BM159" s="200"/>
      <c r="BN159" s="200"/>
      <c r="BO159" s="200"/>
      <c r="BP159" s="200"/>
    </row>
    <row r="160" spans="1:68" s="91" customFormat="1" x14ac:dyDescent="0.55000000000000004">
      <c r="A160" s="200"/>
      <c r="B160" s="200"/>
      <c r="C160" s="200"/>
      <c r="D160" s="200"/>
      <c r="E160" s="226"/>
      <c r="F160" s="200"/>
      <c r="G160" s="200"/>
      <c r="H160" s="200"/>
      <c r="I160" s="226"/>
      <c r="J160" s="200"/>
      <c r="K160" s="200"/>
      <c r="L160" s="200"/>
      <c r="M160" s="226"/>
      <c r="N160" s="200"/>
      <c r="O160" s="200"/>
      <c r="P160" s="200"/>
      <c r="Q160" s="226"/>
      <c r="R160" s="200"/>
      <c r="S160" s="200"/>
      <c r="T160" s="200"/>
      <c r="U160" s="226"/>
      <c r="V160" s="200"/>
      <c r="W160" s="200"/>
      <c r="X160" s="200"/>
      <c r="Y160" s="226"/>
      <c r="Z160" s="200"/>
      <c r="AA160" s="200"/>
      <c r="AB160" s="200"/>
      <c r="AC160" s="200"/>
      <c r="AD160" s="200"/>
      <c r="AE160" s="200"/>
      <c r="AF160" s="200"/>
      <c r="AG160" s="200"/>
      <c r="AH160" s="200"/>
      <c r="AI160" s="200"/>
      <c r="AJ160" s="200"/>
      <c r="AK160" s="200"/>
      <c r="AL160" s="200"/>
      <c r="AM160" s="200"/>
      <c r="AN160" s="200"/>
      <c r="AO160" s="200"/>
      <c r="AP160" s="200"/>
      <c r="AQ160" s="200"/>
      <c r="AR160" s="200"/>
      <c r="AS160" s="200"/>
      <c r="AT160" s="200"/>
      <c r="AU160" s="200"/>
      <c r="AV160" s="200"/>
      <c r="AW160" s="200"/>
      <c r="AX160" s="200"/>
      <c r="AY160" s="200"/>
      <c r="AZ160" s="200"/>
      <c r="BA160" s="200"/>
      <c r="BB160" s="200"/>
      <c r="BC160" s="200"/>
      <c r="BD160" s="200"/>
      <c r="BE160" s="200"/>
      <c r="BF160" s="200"/>
      <c r="BG160" s="200"/>
      <c r="BH160" s="200"/>
      <c r="BI160" s="200"/>
      <c r="BJ160" s="200"/>
      <c r="BK160" s="200"/>
      <c r="BL160" s="200"/>
      <c r="BM160" s="200"/>
      <c r="BN160" s="200"/>
      <c r="BO160" s="200"/>
      <c r="BP160" s="200"/>
    </row>
    <row r="161" spans="1:68" s="91" customFormat="1" x14ac:dyDescent="0.55000000000000004">
      <c r="A161" s="200"/>
      <c r="B161" s="200"/>
      <c r="C161" s="200"/>
      <c r="D161" s="200"/>
      <c r="E161" s="226"/>
      <c r="F161" s="200"/>
      <c r="G161" s="200"/>
      <c r="H161" s="200"/>
      <c r="I161" s="226"/>
      <c r="J161" s="200"/>
      <c r="K161" s="200"/>
      <c r="L161" s="200"/>
      <c r="M161" s="226"/>
      <c r="N161" s="200"/>
      <c r="O161" s="200"/>
      <c r="P161" s="200"/>
      <c r="Q161" s="226"/>
      <c r="R161" s="200"/>
      <c r="S161" s="200"/>
      <c r="T161" s="200"/>
      <c r="U161" s="226"/>
      <c r="V161" s="200"/>
      <c r="W161" s="200"/>
      <c r="X161" s="200"/>
      <c r="Y161" s="226"/>
      <c r="Z161" s="200"/>
      <c r="AA161" s="200"/>
      <c r="AB161" s="200"/>
      <c r="AC161" s="200"/>
      <c r="AD161" s="200"/>
      <c r="AE161" s="200"/>
      <c r="AF161" s="200"/>
      <c r="AG161" s="200"/>
      <c r="AH161" s="200"/>
      <c r="AI161" s="200"/>
      <c r="AJ161" s="200"/>
      <c r="AK161" s="200"/>
      <c r="AL161" s="200"/>
      <c r="AM161" s="200"/>
      <c r="AN161" s="200"/>
      <c r="AO161" s="200"/>
      <c r="AP161" s="200"/>
      <c r="AQ161" s="200"/>
      <c r="AR161" s="200"/>
      <c r="AS161" s="200"/>
      <c r="AT161" s="200"/>
      <c r="AU161" s="200"/>
      <c r="AV161" s="200"/>
      <c r="AW161" s="200"/>
      <c r="AX161" s="200"/>
      <c r="AY161" s="200"/>
      <c r="AZ161" s="200"/>
      <c r="BA161" s="200"/>
      <c r="BB161" s="200"/>
      <c r="BC161" s="200"/>
      <c r="BD161" s="200"/>
      <c r="BE161" s="200"/>
      <c r="BF161" s="200"/>
      <c r="BG161" s="200"/>
      <c r="BH161" s="200"/>
      <c r="BI161" s="200"/>
      <c r="BJ161" s="200"/>
      <c r="BK161" s="200"/>
      <c r="BL161" s="200"/>
      <c r="BM161" s="200"/>
      <c r="BN161" s="200"/>
      <c r="BO161" s="200"/>
      <c r="BP161" s="200"/>
    </row>
    <row r="162" spans="1:68" s="91" customFormat="1" x14ac:dyDescent="0.55000000000000004">
      <c r="A162" s="200"/>
      <c r="B162" s="200"/>
      <c r="C162" s="200"/>
      <c r="D162" s="200"/>
      <c r="E162" s="226"/>
      <c r="F162" s="200"/>
      <c r="G162" s="200"/>
      <c r="H162" s="200"/>
      <c r="I162" s="226"/>
      <c r="J162" s="200"/>
      <c r="K162" s="200"/>
      <c r="L162" s="200"/>
      <c r="M162" s="226"/>
      <c r="N162" s="200"/>
      <c r="O162" s="200"/>
      <c r="P162" s="200"/>
      <c r="Q162" s="226"/>
      <c r="R162" s="200"/>
      <c r="S162" s="200"/>
      <c r="T162" s="200"/>
      <c r="U162" s="226"/>
      <c r="V162" s="200"/>
      <c r="W162" s="200"/>
      <c r="X162" s="200"/>
      <c r="Y162" s="226"/>
      <c r="Z162" s="200"/>
      <c r="AA162" s="200"/>
      <c r="AB162" s="200"/>
      <c r="AC162" s="200"/>
      <c r="AD162" s="200"/>
      <c r="AE162" s="200"/>
      <c r="AF162" s="200"/>
      <c r="AG162" s="200"/>
      <c r="AH162" s="200"/>
      <c r="AI162" s="200"/>
      <c r="AJ162" s="200"/>
      <c r="AK162" s="200"/>
      <c r="AL162" s="200"/>
      <c r="AM162" s="200"/>
      <c r="AN162" s="200"/>
      <c r="AO162" s="200"/>
      <c r="AP162" s="200"/>
      <c r="AQ162" s="200"/>
      <c r="AR162" s="200"/>
      <c r="AS162" s="200"/>
      <c r="AT162" s="200"/>
      <c r="AU162" s="200"/>
      <c r="AV162" s="200"/>
      <c r="AW162" s="200"/>
      <c r="AX162" s="200"/>
      <c r="AY162" s="200"/>
      <c r="AZ162" s="200"/>
      <c r="BA162" s="200"/>
      <c r="BB162" s="200"/>
      <c r="BC162" s="200"/>
      <c r="BD162" s="200"/>
      <c r="BE162" s="200"/>
      <c r="BF162" s="200"/>
      <c r="BG162" s="200"/>
      <c r="BH162" s="200"/>
      <c r="BI162" s="200"/>
      <c r="BJ162" s="200"/>
      <c r="BK162" s="200"/>
      <c r="BL162" s="200"/>
      <c r="BM162" s="200"/>
      <c r="BN162" s="200"/>
      <c r="BO162" s="200"/>
      <c r="BP162" s="200"/>
    </row>
    <row r="163" spans="1:68" s="91" customFormat="1" x14ac:dyDescent="0.55000000000000004">
      <c r="A163" s="200"/>
      <c r="B163" s="200"/>
      <c r="C163" s="200"/>
      <c r="D163" s="200"/>
      <c r="E163" s="226"/>
      <c r="F163" s="200"/>
      <c r="G163" s="200"/>
      <c r="H163" s="200"/>
      <c r="I163" s="226"/>
      <c r="J163" s="200"/>
      <c r="K163" s="200"/>
      <c r="L163" s="200"/>
      <c r="M163" s="226"/>
      <c r="N163" s="200"/>
      <c r="O163" s="200"/>
      <c r="P163" s="200"/>
      <c r="Q163" s="226"/>
      <c r="R163" s="200"/>
      <c r="S163" s="200"/>
      <c r="T163" s="200"/>
      <c r="U163" s="226"/>
      <c r="V163" s="200"/>
      <c r="W163" s="200"/>
      <c r="X163" s="200"/>
      <c r="Y163" s="226"/>
      <c r="Z163" s="200"/>
      <c r="AA163" s="200"/>
      <c r="AB163" s="200"/>
      <c r="AC163" s="200"/>
      <c r="AD163" s="200"/>
      <c r="AE163" s="200"/>
      <c r="AF163" s="200"/>
      <c r="AG163" s="200"/>
      <c r="AH163" s="200"/>
      <c r="AI163" s="200"/>
      <c r="AJ163" s="200"/>
      <c r="AK163" s="200"/>
      <c r="AL163" s="200"/>
      <c r="AM163" s="200"/>
      <c r="AN163" s="200"/>
      <c r="AO163" s="200"/>
      <c r="AP163" s="200"/>
      <c r="AQ163" s="200"/>
      <c r="AR163" s="200"/>
      <c r="AS163" s="200"/>
      <c r="AT163" s="200"/>
      <c r="AU163" s="200"/>
      <c r="AV163" s="200"/>
      <c r="AW163" s="200"/>
      <c r="AX163" s="200"/>
      <c r="AY163" s="200"/>
      <c r="AZ163" s="200"/>
      <c r="BA163" s="200"/>
      <c r="BB163" s="200"/>
      <c r="BC163" s="200"/>
      <c r="BD163" s="200"/>
      <c r="BE163" s="200"/>
      <c r="BF163" s="200"/>
      <c r="BG163" s="200"/>
      <c r="BH163" s="200"/>
      <c r="BI163" s="200"/>
      <c r="BJ163" s="200"/>
      <c r="BK163" s="200"/>
      <c r="BL163" s="200"/>
      <c r="BM163" s="200"/>
      <c r="BN163" s="200"/>
      <c r="BO163" s="200"/>
      <c r="BP163" s="200"/>
    </row>
    <row r="164" spans="1:68" s="91" customFormat="1" x14ac:dyDescent="0.55000000000000004">
      <c r="A164" s="200"/>
      <c r="B164" s="200"/>
      <c r="C164" s="200"/>
      <c r="D164" s="200"/>
      <c r="E164" s="226"/>
      <c r="F164" s="200"/>
      <c r="G164" s="200"/>
      <c r="H164" s="200"/>
      <c r="I164" s="226"/>
      <c r="J164" s="200"/>
      <c r="K164" s="200"/>
      <c r="L164" s="200"/>
      <c r="M164" s="226"/>
      <c r="N164" s="200"/>
      <c r="O164" s="200"/>
      <c r="P164" s="200"/>
      <c r="Q164" s="226"/>
      <c r="R164" s="200"/>
      <c r="S164" s="200"/>
      <c r="T164" s="200"/>
      <c r="U164" s="226"/>
      <c r="V164" s="200"/>
      <c r="W164" s="200"/>
      <c r="X164" s="200"/>
      <c r="Y164" s="226"/>
      <c r="Z164" s="200"/>
      <c r="AA164" s="200"/>
      <c r="AB164" s="200"/>
      <c r="AC164" s="200"/>
      <c r="AD164" s="200"/>
      <c r="AE164" s="200"/>
      <c r="AF164" s="200"/>
      <c r="AG164" s="200"/>
      <c r="AH164" s="200"/>
      <c r="AI164" s="200"/>
      <c r="AJ164" s="200"/>
      <c r="AK164" s="200"/>
      <c r="AL164" s="200"/>
      <c r="AM164" s="200"/>
      <c r="AN164" s="200"/>
      <c r="AO164" s="200"/>
      <c r="AP164" s="200"/>
      <c r="AQ164" s="200"/>
      <c r="AR164" s="200"/>
      <c r="AS164" s="200"/>
      <c r="AT164" s="200"/>
      <c r="AU164" s="200"/>
      <c r="AV164" s="200"/>
      <c r="AW164" s="200"/>
      <c r="AX164" s="200"/>
      <c r="AY164" s="200"/>
      <c r="AZ164" s="200"/>
      <c r="BA164" s="200"/>
      <c r="BB164" s="200"/>
      <c r="BC164" s="200"/>
      <c r="BD164" s="200"/>
      <c r="BE164" s="200"/>
      <c r="BF164" s="200"/>
      <c r="BG164" s="200"/>
      <c r="BH164" s="200"/>
      <c r="BI164" s="200"/>
      <c r="BJ164" s="200"/>
      <c r="BK164" s="200"/>
      <c r="BL164" s="200"/>
      <c r="BM164" s="200"/>
      <c r="BN164" s="200"/>
      <c r="BO164" s="200"/>
      <c r="BP164" s="200"/>
    </row>
    <row r="165" spans="1:68" s="91" customFormat="1" x14ac:dyDescent="0.55000000000000004">
      <c r="A165" s="200"/>
      <c r="B165" s="200"/>
      <c r="C165" s="200"/>
      <c r="D165" s="200"/>
      <c r="E165" s="226"/>
      <c r="F165" s="200"/>
      <c r="G165" s="200"/>
      <c r="H165" s="200"/>
      <c r="I165" s="226"/>
      <c r="J165" s="200"/>
      <c r="K165" s="200"/>
      <c r="L165" s="200"/>
      <c r="M165" s="226"/>
      <c r="N165" s="200"/>
      <c r="O165" s="200"/>
      <c r="P165" s="200"/>
      <c r="Q165" s="226"/>
      <c r="R165" s="200"/>
      <c r="S165" s="200"/>
      <c r="T165" s="200"/>
      <c r="U165" s="226"/>
      <c r="V165" s="200"/>
      <c r="W165" s="200"/>
      <c r="X165" s="200"/>
      <c r="Y165" s="226"/>
      <c r="Z165" s="200"/>
      <c r="AA165" s="200"/>
      <c r="AB165" s="200"/>
      <c r="AC165" s="200"/>
      <c r="AD165" s="200"/>
      <c r="AE165" s="200"/>
      <c r="AF165" s="200"/>
      <c r="AG165" s="200"/>
      <c r="AH165" s="200"/>
      <c r="AI165" s="200"/>
      <c r="AJ165" s="200"/>
      <c r="AK165" s="200"/>
      <c r="AL165" s="200"/>
      <c r="AM165" s="200"/>
      <c r="AN165" s="200"/>
      <c r="AO165" s="200"/>
      <c r="AP165" s="200"/>
      <c r="AQ165" s="200"/>
      <c r="AR165" s="200"/>
      <c r="AS165" s="200"/>
      <c r="AT165" s="200"/>
      <c r="AU165" s="200"/>
      <c r="AV165" s="200"/>
      <c r="AW165" s="200"/>
      <c r="AX165" s="200"/>
      <c r="AY165" s="200"/>
      <c r="AZ165" s="200"/>
      <c r="BA165" s="200"/>
      <c r="BB165" s="200"/>
      <c r="BC165" s="200"/>
      <c r="BD165" s="200"/>
      <c r="BE165" s="200"/>
      <c r="BF165" s="200"/>
      <c r="BG165" s="200"/>
      <c r="BH165" s="200"/>
      <c r="BI165" s="200"/>
      <c r="BJ165" s="200"/>
      <c r="BK165" s="200"/>
      <c r="BL165" s="200"/>
      <c r="BM165" s="200"/>
      <c r="BN165" s="200"/>
      <c r="BO165" s="200"/>
      <c r="BP165" s="200"/>
    </row>
    <row r="166" spans="1:68" s="91" customFormat="1" x14ac:dyDescent="0.55000000000000004">
      <c r="A166" s="200"/>
      <c r="B166" s="200"/>
      <c r="C166" s="200"/>
      <c r="D166" s="200"/>
      <c r="E166" s="226"/>
      <c r="F166" s="200"/>
      <c r="G166" s="200"/>
      <c r="H166" s="200"/>
      <c r="I166" s="226"/>
      <c r="J166" s="200"/>
      <c r="K166" s="200"/>
      <c r="L166" s="200"/>
      <c r="M166" s="226"/>
      <c r="N166" s="200"/>
      <c r="O166" s="200"/>
      <c r="P166" s="200"/>
      <c r="Q166" s="226"/>
      <c r="R166" s="200"/>
      <c r="S166" s="200"/>
      <c r="T166" s="200"/>
      <c r="U166" s="226"/>
      <c r="V166" s="200"/>
      <c r="W166" s="200"/>
      <c r="X166" s="200"/>
      <c r="Y166" s="226"/>
      <c r="Z166" s="200"/>
      <c r="AA166" s="200"/>
      <c r="AB166" s="200"/>
      <c r="AC166" s="200"/>
      <c r="AD166" s="200"/>
      <c r="AE166" s="200"/>
      <c r="AF166" s="200"/>
      <c r="AG166" s="200"/>
      <c r="AH166" s="200"/>
      <c r="AI166" s="200"/>
      <c r="AJ166" s="200"/>
      <c r="AK166" s="200"/>
      <c r="AL166" s="200"/>
      <c r="AM166" s="200"/>
      <c r="AN166" s="200"/>
      <c r="AO166" s="200"/>
      <c r="AP166" s="200"/>
      <c r="AQ166" s="200"/>
      <c r="AR166" s="200"/>
      <c r="AS166" s="200"/>
      <c r="AT166" s="200"/>
      <c r="AU166" s="200"/>
      <c r="AV166" s="200"/>
      <c r="AW166" s="200"/>
      <c r="AX166" s="200"/>
      <c r="AY166" s="200"/>
      <c r="AZ166" s="200"/>
      <c r="BA166" s="200"/>
      <c r="BB166" s="200"/>
      <c r="BC166" s="200"/>
      <c r="BD166" s="200"/>
      <c r="BE166" s="200"/>
      <c r="BF166" s="200"/>
      <c r="BG166" s="200"/>
      <c r="BH166" s="200"/>
      <c r="BI166" s="200"/>
      <c r="BJ166" s="200"/>
      <c r="BK166" s="200"/>
      <c r="BL166" s="200"/>
      <c r="BM166" s="200"/>
      <c r="BN166" s="200"/>
      <c r="BO166" s="200"/>
      <c r="BP166" s="200"/>
    </row>
    <row r="167" spans="1:68" s="91" customFormat="1" x14ac:dyDescent="0.55000000000000004">
      <c r="A167" s="200"/>
      <c r="B167" s="200"/>
      <c r="C167" s="200"/>
      <c r="D167" s="200"/>
      <c r="E167" s="226"/>
      <c r="F167" s="200"/>
      <c r="G167" s="200"/>
      <c r="H167" s="200"/>
      <c r="I167" s="226"/>
      <c r="J167" s="200"/>
      <c r="K167" s="200"/>
      <c r="L167" s="200"/>
      <c r="M167" s="226"/>
      <c r="N167" s="200"/>
      <c r="O167" s="200"/>
      <c r="P167" s="200"/>
      <c r="Q167" s="226"/>
      <c r="R167" s="200"/>
      <c r="S167" s="200"/>
      <c r="T167" s="200"/>
      <c r="U167" s="226"/>
      <c r="V167" s="200"/>
      <c r="W167" s="200"/>
      <c r="X167" s="200"/>
      <c r="Y167" s="226"/>
      <c r="Z167" s="200"/>
      <c r="AA167" s="200"/>
      <c r="AB167" s="200"/>
      <c r="AC167" s="200"/>
      <c r="AD167" s="200"/>
      <c r="AE167" s="200"/>
      <c r="AF167" s="200"/>
      <c r="AG167" s="200"/>
      <c r="AH167" s="200"/>
      <c r="AI167" s="200"/>
      <c r="AJ167" s="200"/>
      <c r="AK167" s="200"/>
      <c r="AL167" s="200"/>
      <c r="AM167" s="200"/>
      <c r="AN167" s="200"/>
      <c r="AO167" s="200"/>
      <c r="AP167" s="200"/>
      <c r="AQ167" s="200"/>
      <c r="AR167" s="200"/>
      <c r="AS167" s="200"/>
      <c r="AT167" s="200"/>
      <c r="AU167" s="200"/>
      <c r="AV167" s="200"/>
      <c r="AW167" s="200"/>
      <c r="AX167" s="200"/>
      <c r="AY167" s="200"/>
      <c r="AZ167" s="200"/>
      <c r="BA167" s="200"/>
      <c r="BB167" s="200"/>
      <c r="BC167" s="200"/>
      <c r="BD167" s="200"/>
      <c r="BE167" s="200"/>
      <c r="BF167" s="200"/>
      <c r="BG167" s="200"/>
      <c r="BH167" s="200"/>
      <c r="BI167" s="200"/>
      <c r="BJ167" s="200"/>
      <c r="BK167" s="200"/>
      <c r="BL167" s="200"/>
      <c r="BM167" s="200"/>
      <c r="BN167" s="200"/>
      <c r="BO167" s="200"/>
      <c r="BP167" s="200"/>
    </row>
    <row r="168" spans="1:68" s="91" customFormat="1" x14ac:dyDescent="0.55000000000000004">
      <c r="A168" s="200"/>
      <c r="B168" s="200"/>
      <c r="C168" s="200"/>
      <c r="D168" s="200"/>
      <c r="E168" s="226"/>
      <c r="F168" s="200"/>
      <c r="G168" s="200"/>
      <c r="H168" s="200"/>
      <c r="I168" s="226"/>
      <c r="J168" s="200"/>
      <c r="K168" s="200"/>
      <c r="L168" s="200"/>
      <c r="M168" s="226"/>
      <c r="N168" s="200"/>
      <c r="O168" s="200"/>
      <c r="P168" s="200"/>
      <c r="Q168" s="226"/>
      <c r="R168" s="200"/>
      <c r="S168" s="200"/>
      <c r="T168" s="200"/>
      <c r="U168" s="226"/>
      <c r="V168" s="200"/>
      <c r="W168" s="200"/>
      <c r="X168" s="200"/>
      <c r="Y168" s="226"/>
      <c r="Z168" s="200"/>
      <c r="AA168" s="200"/>
      <c r="AB168" s="200"/>
      <c r="AC168" s="200"/>
      <c r="AD168" s="200"/>
      <c r="AE168" s="200"/>
      <c r="AF168" s="200"/>
      <c r="AG168" s="200"/>
      <c r="AH168" s="200"/>
      <c r="AI168" s="200"/>
      <c r="AJ168" s="200"/>
      <c r="AK168" s="200"/>
      <c r="AL168" s="200"/>
      <c r="AM168" s="200"/>
      <c r="AN168" s="200"/>
      <c r="AO168" s="200"/>
      <c r="AP168" s="200"/>
      <c r="AQ168" s="200"/>
      <c r="AR168" s="200"/>
      <c r="AS168" s="200"/>
      <c r="AT168" s="200"/>
      <c r="AU168" s="200"/>
      <c r="AV168" s="200"/>
      <c r="AW168" s="200"/>
      <c r="AX168" s="200"/>
      <c r="AY168" s="200"/>
      <c r="AZ168" s="200"/>
      <c r="BA168" s="200"/>
      <c r="BB168" s="200"/>
      <c r="BC168" s="200"/>
      <c r="BD168" s="200"/>
      <c r="BE168" s="200"/>
      <c r="BF168" s="200"/>
      <c r="BG168" s="200"/>
      <c r="BH168" s="200"/>
      <c r="BI168" s="200"/>
      <c r="BJ168" s="200"/>
      <c r="BK168" s="200"/>
      <c r="BL168" s="200"/>
      <c r="BM168" s="200"/>
      <c r="BN168" s="200"/>
      <c r="BO168" s="200"/>
      <c r="BP168" s="200"/>
    </row>
    <row r="169" spans="1:68" s="91" customFormat="1" x14ac:dyDescent="0.55000000000000004">
      <c r="A169" s="200"/>
      <c r="B169" s="200"/>
      <c r="C169" s="200"/>
      <c r="D169" s="200"/>
      <c r="E169" s="226"/>
      <c r="F169" s="200"/>
      <c r="G169" s="200"/>
      <c r="H169" s="200"/>
      <c r="I169" s="226"/>
      <c r="J169" s="200"/>
      <c r="K169" s="200"/>
      <c r="L169" s="200"/>
      <c r="M169" s="226"/>
      <c r="N169" s="200"/>
      <c r="O169" s="200"/>
      <c r="P169" s="200"/>
      <c r="Q169" s="226"/>
      <c r="R169" s="200"/>
      <c r="S169" s="200"/>
      <c r="T169" s="200"/>
      <c r="U169" s="226"/>
      <c r="V169" s="200"/>
      <c r="W169" s="200"/>
      <c r="X169" s="200"/>
      <c r="Y169" s="226"/>
      <c r="Z169" s="200"/>
      <c r="AA169" s="200"/>
      <c r="AB169" s="200"/>
      <c r="AC169" s="200"/>
      <c r="AD169" s="200"/>
      <c r="AE169" s="200"/>
      <c r="AF169" s="200"/>
      <c r="AG169" s="200"/>
      <c r="AH169" s="200"/>
      <c r="AI169" s="200"/>
      <c r="AJ169" s="200"/>
      <c r="AK169" s="200"/>
      <c r="AL169" s="200"/>
      <c r="AM169" s="200"/>
      <c r="AN169" s="200"/>
      <c r="AO169" s="200"/>
      <c r="AP169" s="200"/>
      <c r="AQ169" s="200"/>
      <c r="AR169" s="200"/>
      <c r="AS169" s="200"/>
      <c r="AT169" s="200"/>
      <c r="AU169" s="200"/>
      <c r="AV169" s="200"/>
      <c r="AW169" s="200"/>
      <c r="AX169" s="200"/>
      <c r="AY169" s="200"/>
      <c r="AZ169" s="200"/>
      <c r="BA169" s="200"/>
      <c r="BB169" s="200"/>
      <c r="BC169" s="200"/>
      <c r="BD169" s="200"/>
      <c r="BE169" s="200"/>
      <c r="BF169" s="200"/>
      <c r="BG169" s="200"/>
      <c r="BH169" s="200"/>
      <c r="BI169" s="200"/>
      <c r="BJ169" s="200"/>
      <c r="BK169" s="200"/>
      <c r="BL169" s="200"/>
      <c r="BM169" s="200"/>
      <c r="BN169" s="200"/>
      <c r="BO169" s="200"/>
      <c r="BP169" s="200"/>
    </row>
    <row r="170" spans="1:68" s="91" customFormat="1" x14ac:dyDescent="0.55000000000000004">
      <c r="A170" s="200"/>
      <c r="B170" s="200"/>
      <c r="C170" s="200"/>
      <c r="D170" s="200"/>
      <c r="E170" s="226"/>
      <c r="F170" s="200"/>
      <c r="G170" s="200"/>
      <c r="H170" s="200"/>
      <c r="I170" s="226"/>
      <c r="J170" s="200"/>
      <c r="K170" s="200"/>
      <c r="L170" s="200"/>
      <c r="M170" s="226"/>
      <c r="N170" s="200"/>
      <c r="O170" s="200"/>
      <c r="P170" s="200"/>
      <c r="Q170" s="226"/>
      <c r="R170" s="200"/>
      <c r="S170" s="200"/>
      <c r="T170" s="200"/>
      <c r="U170" s="226"/>
      <c r="V170" s="200"/>
      <c r="W170" s="200"/>
      <c r="X170" s="200"/>
      <c r="Y170" s="226"/>
      <c r="Z170" s="200"/>
      <c r="AA170" s="200"/>
      <c r="AB170" s="200"/>
      <c r="AC170" s="200"/>
      <c r="AD170" s="200"/>
      <c r="AE170" s="200"/>
      <c r="AF170" s="200"/>
      <c r="AG170" s="200"/>
      <c r="AH170" s="200"/>
      <c r="AI170" s="200"/>
      <c r="AJ170" s="200"/>
      <c r="AK170" s="200"/>
      <c r="AL170" s="200"/>
      <c r="AM170" s="200"/>
      <c r="AN170" s="200"/>
      <c r="AO170" s="200"/>
      <c r="AP170" s="200"/>
      <c r="AQ170" s="200"/>
      <c r="AR170" s="200"/>
      <c r="AS170" s="200"/>
      <c r="AT170" s="200"/>
      <c r="AU170" s="200"/>
      <c r="AV170" s="200"/>
      <c r="AW170" s="200"/>
      <c r="AX170" s="200"/>
      <c r="AY170" s="200"/>
      <c r="AZ170" s="200"/>
      <c r="BA170" s="200"/>
      <c r="BB170" s="200"/>
      <c r="BC170" s="200"/>
      <c r="BD170" s="200"/>
      <c r="BE170" s="200"/>
      <c r="BF170" s="200"/>
      <c r="BG170" s="200"/>
      <c r="BH170" s="200"/>
      <c r="BI170" s="200"/>
      <c r="BJ170" s="200"/>
      <c r="BK170" s="200"/>
      <c r="BL170" s="200"/>
      <c r="BM170" s="200"/>
      <c r="BN170" s="200"/>
      <c r="BO170" s="200"/>
      <c r="BP170" s="200"/>
    </row>
    <row r="171" spans="1:68" s="91" customFormat="1" x14ac:dyDescent="0.55000000000000004">
      <c r="A171" s="200"/>
      <c r="B171" s="200"/>
      <c r="C171" s="200"/>
      <c r="D171" s="200"/>
      <c r="E171" s="226"/>
      <c r="F171" s="200"/>
      <c r="G171" s="200"/>
      <c r="H171" s="200"/>
      <c r="I171" s="226"/>
      <c r="J171" s="200"/>
      <c r="K171" s="200"/>
      <c r="L171" s="200"/>
      <c r="M171" s="226"/>
      <c r="N171" s="200"/>
      <c r="O171" s="200"/>
      <c r="P171" s="200"/>
      <c r="Q171" s="226"/>
      <c r="R171" s="200"/>
      <c r="S171" s="200"/>
      <c r="T171" s="200"/>
      <c r="U171" s="226"/>
      <c r="V171" s="200"/>
      <c r="W171" s="200"/>
      <c r="X171" s="200"/>
      <c r="Y171" s="226"/>
      <c r="Z171" s="200"/>
      <c r="AA171" s="200"/>
      <c r="AB171" s="200"/>
      <c r="AC171" s="200"/>
      <c r="AD171" s="200"/>
      <c r="AE171" s="200"/>
      <c r="AF171" s="200"/>
      <c r="AG171" s="200"/>
      <c r="AH171" s="200"/>
      <c r="AI171" s="200"/>
      <c r="AJ171" s="200"/>
      <c r="AK171" s="200"/>
      <c r="AL171" s="200"/>
      <c r="AM171" s="200"/>
      <c r="AN171" s="200"/>
      <c r="AO171" s="200"/>
      <c r="AP171" s="200"/>
      <c r="AQ171" s="200"/>
      <c r="AR171" s="200"/>
      <c r="AS171" s="200"/>
      <c r="AT171" s="200"/>
      <c r="AU171" s="200"/>
      <c r="AV171" s="200"/>
      <c r="AW171" s="200"/>
      <c r="AX171" s="200"/>
      <c r="AY171" s="200"/>
      <c r="AZ171" s="200"/>
      <c r="BA171" s="200"/>
      <c r="BB171" s="200"/>
      <c r="BC171" s="200"/>
      <c r="BD171" s="200"/>
      <c r="BE171" s="200"/>
      <c r="BF171" s="200"/>
      <c r="BG171" s="200"/>
      <c r="BH171" s="200"/>
      <c r="BI171" s="200"/>
      <c r="BJ171" s="200"/>
      <c r="BK171" s="200"/>
      <c r="BL171" s="200"/>
      <c r="BM171" s="200"/>
      <c r="BN171" s="200"/>
      <c r="BO171" s="200"/>
      <c r="BP171" s="200"/>
    </row>
    <row r="172" spans="1:68" s="91" customFormat="1" x14ac:dyDescent="0.55000000000000004">
      <c r="A172" s="200"/>
      <c r="B172" s="200"/>
      <c r="C172" s="200"/>
      <c r="D172" s="200"/>
      <c r="E172" s="226"/>
      <c r="F172" s="200"/>
      <c r="G172" s="200"/>
      <c r="H172" s="200"/>
      <c r="I172" s="226"/>
      <c r="J172" s="200"/>
      <c r="K172" s="200"/>
      <c r="L172" s="200"/>
      <c r="M172" s="226"/>
      <c r="N172" s="200"/>
      <c r="O172" s="200"/>
      <c r="P172" s="200"/>
      <c r="Q172" s="226"/>
      <c r="R172" s="200"/>
      <c r="S172" s="200"/>
      <c r="T172" s="200"/>
      <c r="U172" s="226"/>
      <c r="V172" s="200"/>
      <c r="W172" s="200"/>
      <c r="X172" s="200"/>
      <c r="Y172" s="226"/>
      <c r="Z172" s="200"/>
      <c r="AA172" s="200"/>
      <c r="AB172" s="200"/>
      <c r="AC172" s="200"/>
      <c r="AD172" s="200"/>
      <c r="AE172" s="200"/>
      <c r="AF172" s="200"/>
      <c r="AG172" s="200"/>
      <c r="AH172" s="200"/>
      <c r="AI172" s="200"/>
      <c r="AJ172" s="200"/>
      <c r="AK172" s="200"/>
      <c r="AL172" s="200"/>
      <c r="AM172" s="200"/>
      <c r="AN172" s="200"/>
      <c r="AO172" s="200"/>
      <c r="AP172" s="200"/>
      <c r="AQ172" s="200"/>
      <c r="AR172" s="200"/>
      <c r="AS172" s="200"/>
      <c r="AT172" s="200"/>
      <c r="AU172" s="200"/>
      <c r="AV172" s="200"/>
      <c r="AW172" s="200"/>
      <c r="AX172" s="200"/>
      <c r="AY172" s="200"/>
      <c r="AZ172" s="200"/>
      <c r="BA172" s="200"/>
      <c r="BB172" s="200"/>
      <c r="BC172" s="200"/>
      <c r="BD172" s="200"/>
      <c r="BE172" s="200"/>
      <c r="BF172" s="200"/>
      <c r="BG172" s="200"/>
      <c r="BH172" s="200"/>
      <c r="BI172" s="200"/>
      <c r="BJ172" s="200"/>
      <c r="BK172" s="200"/>
      <c r="BL172" s="200"/>
      <c r="BM172" s="200"/>
      <c r="BN172" s="200"/>
      <c r="BO172" s="200"/>
      <c r="BP172" s="200"/>
    </row>
    <row r="173" spans="1:68" s="91" customFormat="1" x14ac:dyDescent="0.55000000000000004">
      <c r="A173" s="200"/>
      <c r="B173" s="200"/>
      <c r="C173" s="200"/>
      <c r="D173" s="200"/>
      <c r="E173" s="226"/>
      <c r="F173" s="200"/>
      <c r="G173" s="200"/>
      <c r="H173" s="200"/>
      <c r="I173" s="226"/>
      <c r="J173" s="200"/>
      <c r="K173" s="200"/>
      <c r="L173" s="200"/>
      <c r="M173" s="226"/>
      <c r="N173" s="200"/>
      <c r="O173" s="200"/>
      <c r="P173" s="200"/>
      <c r="Q173" s="226"/>
      <c r="R173" s="200"/>
      <c r="S173" s="200"/>
      <c r="T173" s="200"/>
      <c r="U173" s="226"/>
      <c r="V173" s="200"/>
      <c r="W173" s="200"/>
      <c r="X173" s="200"/>
      <c r="Y173" s="226"/>
      <c r="Z173" s="200"/>
      <c r="AA173" s="200"/>
      <c r="AB173" s="200"/>
      <c r="AC173" s="200"/>
      <c r="AD173" s="200"/>
      <c r="AE173" s="200"/>
      <c r="AF173" s="200"/>
      <c r="AG173" s="200"/>
      <c r="AH173" s="200"/>
      <c r="AI173" s="200"/>
      <c r="AJ173" s="200"/>
      <c r="AK173" s="200"/>
      <c r="AL173" s="200"/>
      <c r="AM173" s="200"/>
      <c r="AN173" s="200"/>
      <c r="AO173" s="200"/>
      <c r="AP173" s="200"/>
      <c r="AQ173" s="200"/>
      <c r="AR173" s="200"/>
      <c r="AS173" s="200"/>
      <c r="AT173" s="200"/>
      <c r="AU173" s="200"/>
      <c r="AV173" s="200"/>
      <c r="AW173" s="200"/>
      <c r="AX173" s="200"/>
      <c r="AY173" s="200"/>
      <c r="AZ173" s="200"/>
      <c r="BA173" s="200"/>
      <c r="BB173" s="200"/>
      <c r="BC173" s="200"/>
      <c r="BD173" s="200"/>
      <c r="BE173" s="200"/>
      <c r="BF173" s="200"/>
      <c r="BG173" s="200"/>
      <c r="BH173" s="200"/>
      <c r="BI173" s="200"/>
      <c r="BJ173" s="200"/>
      <c r="BK173" s="200"/>
      <c r="BL173" s="200"/>
      <c r="BM173" s="200"/>
      <c r="BN173" s="200"/>
      <c r="BO173" s="200"/>
      <c r="BP173" s="200"/>
    </row>
    <row r="174" spans="1:68" s="91" customFormat="1" x14ac:dyDescent="0.55000000000000004">
      <c r="A174" s="200"/>
      <c r="B174" s="200"/>
      <c r="C174" s="200"/>
      <c r="D174" s="221"/>
      <c r="E174" s="227"/>
      <c r="F174" s="221"/>
      <c r="G174" s="221"/>
      <c r="H174" s="221"/>
      <c r="I174" s="227"/>
      <c r="J174" s="221"/>
      <c r="K174" s="221"/>
      <c r="L174" s="221"/>
      <c r="M174" s="227"/>
      <c r="N174" s="221"/>
      <c r="O174" s="221"/>
      <c r="P174" s="221"/>
      <c r="Q174" s="227"/>
      <c r="R174" s="221"/>
      <c r="S174" s="221"/>
      <c r="T174" s="221"/>
      <c r="U174" s="227"/>
      <c r="V174" s="221"/>
      <c r="W174" s="221"/>
      <c r="X174" s="221"/>
      <c r="Y174" s="227"/>
      <c r="Z174" s="221"/>
      <c r="AA174" s="221"/>
      <c r="AB174" s="221"/>
      <c r="AC174" s="200"/>
      <c r="AD174" s="200"/>
      <c r="AE174" s="200"/>
      <c r="AF174" s="200"/>
      <c r="AG174" s="200"/>
      <c r="AH174" s="200"/>
      <c r="AI174" s="200"/>
      <c r="AJ174" s="200"/>
      <c r="AK174" s="200"/>
      <c r="AL174" s="200"/>
      <c r="AM174" s="200"/>
      <c r="AN174" s="200"/>
      <c r="AO174" s="200"/>
      <c r="AP174" s="200"/>
      <c r="AQ174" s="200"/>
      <c r="AR174" s="200"/>
      <c r="AS174" s="200"/>
      <c r="AT174" s="200"/>
      <c r="AU174" s="200"/>
      <c r="AV174" s="200"/>
      <c r="AW174" s="200"/>
      <c r="AX174" s="200"/>
      <c r="AY174" s="200"/>
      <c r="AZ174" s="200"/>
      <c r="BA174" s="200"/>
      <c r="BB174" s="200"/>
      <c r="BC174" s="200"/>
      <c r="BD174" s="200"/>
      <c r="BE174" s="200"/>
      <c r="BF174" s="200"/>
      <c r="BG174" s="200"/>
      <c r="BH174" s="200"/>
      <c r="BI174" s="200"/>
      <c r="BJ174" s="200"/>
      <c r="BK174" s="200"/>
      <c r="BL174" s="200"/>
      <c r="BM174" s="200"/>
      <c r="BN174" s="200"/>
      <c r="BO174" s="200"/>
      <c r="BP174" s="200"/>
    </row>
    <row r="175" spans="1:68" s="91" customFormat="1" x14ac:dyDescent="0.55000000000000004">
      <c r="A175" s="200"/>
      <c r="B175" s="200"/>
      <c r="C175" s="200"/>
      <c r="D175" s="221"/>
      <c r="E175" s="227"/>
      <c r="F175" s="221"/>
      <c r="G175" s="221"/>
      <c r="H175" s="221"/>
      <c r="I175" s="227"/>
      <c r="J175" s="221"/>
      <c r="K175" s="221"/>
      <c r="L175" s="221"/>
      <c r="M175" s="227"/>
      <c r="N175" s="221"/>
      <c r="O175" s="221"/>
      <c r="P175" s="221"/>
      <c r="Q175" s="227"/>
      <c r="R175" s="221"/>
      <c r="S175" s="221"/>
      <c r="T175" s="221"/>
      <c r="U175" s="227"/>
      <c r="V175" s="221"/>
      <c r="W175" s="221"/>
      <c r="X175" s="221"/>
      <c r="Y175" s="227"/>
      <c r="Z175" s="221"/>
      <c r="AA175" s="221"/>
      <c r="AB175" s="221"/>
      <c r="AC175" s="200"/>
      <c r="AD175" s="200"/>
      <c r="AE175" s="200"/>
      <c r="AF175" s="200"/>
      <c r="AG175" s="200"/>
      <c r="AH175" s="200"/>
      <c r="AI175" s="200"/>
      <c r="AJ175" s="200"/>
      <c r="AK175" s="200"/>
      <c r="AL175" s="200"/>
      <c r="AM175" s="200"/>
      <c r="AN175" s="200"/>
      <c r="AO175" s="200"/>
      <c r="AP175" s="200"/>
      <c r="AQ175" s="200"/>
      <c r="AR175" s="200"/>
      <c r="AS175" s="200"/>
      <c r="AT175" s="200"/>
      <c r="AU175" s="200"/>
      <c r="AV175" s="200"/>
      <c r="AW175" s="200"/>
      <c r="AX175" s="200"/>
      <c r="AY175" s="200"/>
      <c r="AZ175" s="200"/>
      <c r="BA175" s="200"/>
      <c r="BB175" s="200"/>
      <c r="BC175" s="200"/>
      <c r="BD175" s="200"/>
      <c r="BE175" s="200"/>
      <c r="BF175" s="200"/>
      <c r="BG175" s="200"/>
      <c r="BH175" s="200"/>
      <c r="BI175" s="200"/>
      <c r="BJ175" s="200"/>
      <c r="BK175" s="200"/>
      <c r="BL175" s="200"/>
      <c r="BM175" s="200"/>
      <c r="BN175" s="200"/>
      <c r="BO175" s="200"/>
      <c r="BP175" s="200"/>
    </row>
    <row r="176" spans="1:68" s="91" customFormat="1" x14ac:dyDescent="0.55000000000000004">
      <c r="A176" s="200"/>
      <c r="B176" s="200"/>
      <c r="C176" s="200"/>
      <c r="D176" s="221"/>
      <c r="E176" s="227"/>
      <c r="F176" s="221"/>
      <c r="G176" s="221"/>
      <c r="H176" s="221"/>
      <c r="I176" s="227"/>
      <c r="J176" s="221"/>
      <c r="K176" s="221"/>
      <c r="L176" s="221"/>
      <c r="M176" s="227"/>
      <c r="N176" s="221"/>
      <c r="O176" s="221"/>
      <c r="P176" s="221"/>
      <c r="Q176" s="227"/>
      <c r="R176" s="221"/>
      <c r="S176" s="221"/>
      <c r="T176" s="221"/>
      <c r="U176" s="227"/>
      <c r="V176" s="221"/>
      <c r="W176" s="221"/>
      <c r="X176" s="221"/>
      <c r="Y176" s="227"/>
      <c r="Z176" s="221"/>
      <c r="AA176" s="221"/>
      <c r="AB176" s="221"/>
      <c r="AC176" s="200"/>
      <c r="AD176" s="200"/>
      <c r="AE176" s="200"/>
      <c r="AF176" s="200"/>
      <c r="AG176" s="200"/>
      <c r="AH176" s="200"/>
      <c r="AI176" s="200"/>
      <c r="AJ176" s="200"/>
      <c r="AK176" s="200"/>
      <c r="AL176" s="200"/>
      <c r="AM176" s="200"/>
      <c r="AN176" s="200"/>
      <c r="AO176" s="200"/>
      <c r="AP176" s="200"/>
      <c r="AQ176" s="200"/>
      <c r="AR176" s="200"/>
      <c r="AS176" s="200"/>
      <c r="AT176" s="200"/>
      <c r="AU176" s="200"/>
      <c r="AV176" s="200"/>
      <c r="AW176" s="200"/>
      <c r="AX176" s="200"/>
      <c r="AY176" s="200"/>
      <c r="AZ176" s="200"/>
      <c r="BA176" s="200"/>
      <c r="BB176" s="200"/>
      <c r="BC176" s="200"/>
      <c r="BD176" s="200"/>
      <c r="BE176" s="200"/>
      <c r="BF176" s="200"/>
      <c r="BG176" s="200"/>
      <c r="BH176" s="200"/>
      <c r="BI176" s="200"/>
      <c r="BJ176" s="200"/>
      <c r="BK176" s="200"/>
      <c r="BL176" s="200"/>
      <c r="BM176" s="200"/>
      <c r="BN176" s="200"/>
      <c r="BO176" s="200"/>
      <c r="BP176" s="200"/>
    </row>
    <row r="177" spans="1:68" s="91" customFormat="1" x14ac:dyDescent="0.55000000000000004">
      <c r="A177" s="200"/>
      <c r="B177" s="200"/>
      <c r="C177" s="200"/>
      <c r="D177" s="221"/>
      <c r="E177" s="227"/>
      <c r="F177" s="221"/>
      <c r="G177" s="221"/>
      <c r="H177" s="221"/>
      <c r="I177" s="227"/>
      <c r="J177" s="221"/>
      <c r="K177" s="221"/>
      <c r="L177" s="221"/>
      <c r="M177" s="227"/>
      <c r="N177" s="221"/>
      <c r="O177" s="221"/>
      <c r="P177" s="221"/>
      <c r="Q177" s="227"/>
      <c r="R177" s="221"/>
      <c r="S177" s="221"/>
      <c r="T177" s="221"/>
      <c r="U177" s="227"/>
      <c r="V177" s="221"/>
      <c r="W177" s="221"/>
      <c r="X177" s="221"/>
      <c r="Y177" s="227"/>
      <c r="Z177" s="221"/>
      <c r="AA177" s="221"/>
      <c r="AB177" s="221"/>
      <c r="AC177" s="200"/>
      <c r="AD177" s="200"/>
      <c r="AE177" s="200"/>
      <c r="AF177" s="200"/>
      <c r="AG177" s="200"/>
      <c r="AH177" s="200"/>
      <c r="AI177" s="200"/>
      <c r="AJ177" s="200"/>
      <c r="AK177" s="200"/>
      <c r="AL177" s="200"/>
      <c r="AM177" s="200"/>
      <c r="AN177" s="200"/>
      <c r="AO177" s="200"/>
      <c r="AP177" s="200"/>
      <c r="AQ177" s="200"/>
      <c r="AR177" s="200"/>
      <c r="AS177" s="200"/>
      <c r="AT177" s="200"/>
      <c r="AU177" s="200"/>
      <c r="AV177" s="200"/>
      <c r="AW177" s="200"/>
      <c r="AX177" s="200"/>
      <c r="AY177" s="200"/>
      <c r="AZ177" s="200"/>
      <c r="BA177" s="200"/>
      <c r="BB177" s="200"/>
      <c r="BC177" s="200"/>
      <c r="BD177" s="200"/>
      <c r="BE177" s="200"/>
      <c r="BF177" s="200"/>
      <c r="BG177" s="200"/>
      <c r="BH177" s="200"/>
      <c r="BI177" s="200"/>
      <c r="BJ177" s="200"/>
      <c r="BK177" s="200"/>
      <c r="BL177" s="200"/>
      <c r="BM177" s="200"/>
      <c r="BN177" s="200"/>
      <c r="BO177" s="200"/>
      <c r="BP177" s="200"/>
    </row>
    <row r="178" spans="1:68" s="91" customFormat="1" x14ac:dyDescent="0.55000000000000004">
      <c r="A178" s="200"/>
      <c r="B178" s="200"/>
      <c r="C178" s="200"/>
      <c r="D178" s="221"/>
      <c r="E178" s="227"/>
      <c r="F178" s="221"/>
      <c r="G178" s="221"/>
      <c r="H178" s="221"/>
      <c r="I178" s="227"/>
      <c r="J178" s="221"/>
      <c r="K178" s="221"/>
      <c r="L178" s="221"/>
      <c r="M178" s="227"/>
      <c r="N178" s="221"/>
      <c r="O178" s="221"/>
      <c r="P178" s="221"/>
      <c r="Q178" s="227"/>
      <c r="R178" s="221"/>
      <c r="S178" s="221"/>
      <c r="T178" s="221"/>
      <c r="U178" s="227"/>
      <c r="V178" s="221"/>
      <c r="W178" s="221"/>
      <c r="X178" s="221"/>
      <c r="Y178" s="227"/>
      <c r="Z178" s="221"/>
      <c r="AA178" s="221"/>
      <c r="AB178" s="221"/>
      <c r="AC178" s="200"/>
      <c r="AD178" s="200"/>
      <c r="AE178" s="200"/>
      <c r="AF178" s="200"/>
      <c r="AG178" s="200"/>
      <c r="AH178" s="200"/>
      <c r="AI178" s="200"/>
      <c r="AJ178" s="200"/>
      <c r="AK178" s="200"/>
      <c r="AL178" s="200"/>
      <c r="AM178" s="200"/>
      <c r="AN178" s="200"/>
      <c r="AO178" s="200"/>
      <c r="AP178" s="200"/>
      <c r="AQ178" s="200"/>
      <c r="AR178" s="200"/>
      <c r="AS178" s="200"/>
      <c r="AT178" s="200"/>
      <c r="AU178" s="200"/>
      <c r="AV178" s="200"/>
      <c r="AW178" s="200"/>
      <c r="AX178" s="200"/>
      <c r="AY178" s="200"/>
      <c r="AZ178" s="200"/>
      <c r="BA178" s="200"/>
      <c r="BB178" s="200"/>
      <c r="BC178" s="200"/>
      <c r="BD178" s="200"/>
      <c r="BE178" s="200"/>
      <c r="BF178" s="200"/>
      <c r="BG178" s="200"/>
      <c r="BH178" s="200"/>
      <c r="BI178" s="200"/>
      <c r="BJ178" s="200"/>
      <c r="BK178" s="200"/>
      <c r="BL178" s="200"/>
      <c r="BM178" s="200"/>
      <c r="BN178" s="200"/>
      <c r="BO178" s="200"/>
      <c r="BP178" s="200"/>
    </row>
    <row r="179" spans="1:68" s="91" customFormat="1" x14ac:dyDescent="0.55000000000000004">
      <c r="A179" s="200"/>
      <c r="B179" s="200"/>
      <c r="C179" s="200"/>
      <c r="D179" s="221"/>
      <c r="E179" s="227"/>
      <c r="F179" s="221"/>
      <c r="G179" s="221"/>
      <c r="H179" s="221"/>
      <c r="I179" s="227"/>
      <c r="J179" s="221"/>
      <c r="K179" s="221"/>
      <c r="L179" s="221"/>
      <c r="M179" s="227"/>
      <c r="N179" s="221"/>
      <c r="O179" s="221"/>
      <c r="P179" s="221"/>
      <c r="Q179" s="227"/>
      <c r="R179" s="221"/>
      <c r="S179" s="221"/>
      <c r="T179" s="221"/>
      <c r="U179" s="227"/>
      <c r="V179" s="221"/>
      <c r="W179" s="221"/>
      <c r="X179" s="221"/>
      <c r="Y179" s="227"/>
      <c r="Z179" s="221"/>
      <c r="AA179" s="221"/>
      <c r="AB179" s="221"/>
      <c r="AC179" s="200"/>
      <c r="AD179" s="200"/>
      <c r="AE179" s="200"/>
      <c r="AF179" s="200"/>
      <c r="AG179" s="200"/>
      <c r="AH179" s="200"/>
      <c r="AI179" s="200"/>
      <c r="AJ179" s="200"/>
      <c r="AK179" s="200"/>
      <c r="AL179" s="200"/>
      <c r="AM179" s="200"/>
      <c r="AN179" s="200"/>
      <c r="AO179" s="200"/>
      <c r="AP179" s="200"/>
      <c r="AQ179" s="200"/>
      <c r="AR179" s="200"/>
      <c r="AS179" s="200"/>
      <c r="AT179" s="200"/>
      <c r="AU179" s="200"/>
      <c r="AV179" s="200"/>
      <c r="AW179" s="200"/>
      <c r="AX179" s="200"/>
      <c r="AY179" s="200"/>
      <c r="AZ179" s="200"/>
      <c r="BA179" s="200"/>
      <c r="BB179" s="200"/>
      <c r="BC179" s="200"/>
      <c r="BD179" s="200"/>
      <c r="BE179" s="200"/>
      <c r="BF179" s="200"/>
      <c r="BG179" s="200"/>
      <c r="BH179" s="200"/>
      <c r="BI179" s="200"/>
      <c r="BJ179" s="200"/>
      <c r="BK179" s="200"/>
      <c r="BL179" s="200"/>
      <c r="BM179" s="200"/>
      <c r="BN179" s="200"/>
      <c r="BO179" s="200"/>
      <c r="BP179" s="200"/>
    </row>
    <row r="180" spans="1:68" s="91" customFormat="1" x14ac:dyDescent="0.55000000000000004">
      <c r="A180" s="200"/>
      <c r="B180" s="200"/>
      <c r="C180" s="200"/>
      <c r="D180" s="221"/>
      <c r="E180" s="227"/>
      <c r="F180" s="221"/>
      <c r="G180" s="221"/>
      <c r="H180" s="221"/>
      <c r="I180" s="227"/>
      <c r="J180" s="221"/>
      <c r="K180" s="221"/>
      <c r="L180" s="221"/>
      <c r="M180" s="227"/>
      <c r="N180" s="221"/>
      <c r="O180" s="221"/>
      <c r="P180" s="221"/>
      <c r="Q180" s="227"/>
      <c r="R180" s="221"/>
      <c r="S180" s="221"/>
      <c r="T180" s="221"/>
      <c r="U180" s="227"/>
      <c r="V180" s="221"/>
      <c r="W180" s="221"/>
      <c r="X180" s="221"/>
      <c r="Y180" s="227"/>
      <c r="Z180" s="221"/>
      <c r="AA180" s="221"/>
      <c r="AB180" s="221"/>
      <c r="AC180" s="200"/>
      <c r="AD180" s="200"/>
      <c r="AE180" s="200"/>
      <c r="AF180" s="200"/>
      <c r="AG180" s="200"/>
      <c r="AH180" s="200"/>
      <c r="AI180" s="200"/>
      <c r="AJ180" s="200"/>
      <c r="AK180" s="200"/>
      <c r="AL180" s="200"/>
      <c r="AM180" s="200"/>
      <c r="AN180" s="200"/>
      <c r="AO180" s="200"/>
      <c r="AP180" s="200"/>
      <c r="AQ180" s="200"/>
      <c r="AR180" s="200"/>
      <c r="AS180" s="200"/>
      <c r="AT180" s="200"/>
      <c r="AU180" s="200"/>
      <c r="AV180" s="200"/>
      <c r="AW180" s="200"/>
      <c r="AX180" s="200"/>
      <c r="AY180" s="200"/>
      <c r="AZ180" s="200"/>
      <c r="BA180" s="200"/>
      <c r="BB180" s="200"/>
      <c r="BC180" s="200"/>
      <c r="BD180" s="200"/>
      <c r="BE180" s="200"/>
      <c r="BF180" s="200"/>
      <c r="BG180" s="200"/>
      <c r="BH180" s="200"/>
      <c r="BI180" s="200"/>
      <c r="BJ180" s="200"/>
      <c r="BK180" s="200"/>
      <c r="BL180" s="200"/>
      <c r="BM180" s="200"/>
      <c r="BN180" s="200"/>
      <c r="BO180" s="200"/>
      <c r="BP180" s="200"/>
    </row>
    <row r="181" spans="1:68" s="91" customFormat="1" x14ac:dyDescent="0.55000000000000004">
      <c r="A181" s="200"/>
      <c r="B181" s="200"/>
      <c r="C181" s="200"/>
      <c r="D181" s="221"/>
      <c r="E181" s="227"/>
      <c r="F181" s="221"/>
      <c r="G181" s="221"/>
      <c r="H181" s="221"/>
      <c r="I181" s="227"/>
      <c r="J181" s="221"/>
      <c r="K181" s="221"/>
      <c r="L181" s="221"/>
      <c r="M181" s="227"/>
      <c r="N181" s="221"/>
      <c r="O181" s="221"/>
      <c r="P181" s="221"/>
      <c r="Q181" s="227"/>
      <c r="R181" s="221"/>
      <c r="S181" s="221"/>
      <c r="T181" s="221"/>
      <c r="U181" s="227"/>
      <c r="V181" s="221"/>
      <c r="W181" s="221"/>
      <c r="X181" s="221"/>
      <c r="Y181" s="227"/>
      <c r="Z181" s="221"/>
      <c r="AA181" s="221"/>
      <c r="AB181" s="221"/>
      <c r="AC181" s="200"/>
      <c r="AD181" s="200"/>
      <c r="AE181" s="200"/>
      <c r="AF181" s="200"/>
      <c r="AG181" s="200"/>
    </row>
    <row r="182" spans="1:68" x14ac:dyDescent="0.55000000000000004">
      <c r="A182" s="200"/>
      <c r="B182" s="200"/>
      <c r="C182" s="200"/>
      <c r="AC182" s="200"/>
      <c r="AD182" s="200"/>
      <c r="AE182" s="200"/>
      <c r="AF182" s="200"/>
      <c r="AG182" s="200"/>
    </row>
  </sheetData>
  <sheetProtection algorithmName="SHA-512" hashValue="wBaJ9RHF4+ilieAH2SFdtKiel4Q7QzNzSn4Fwcw7NiOoeSPlbD6w8+28DC4pRdXLYFVbU+PQCb6IhovSuSBznw==" saltValue="5uC2revFzyHtusQwb/I3lw==" spinCount="100000" sheet="1" scenarios="1" formatCells="0" formatColumns="0" formatRows="0" selectLockedCells="1"/>
  <mergeCells count="1">
    <mergeCell ref="C3:C3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Guidance</vt:lpstr>
      <vt:lpstr>Process Map</vt:lpstr>
      <vt:lpstr>Summary</vt:lpstr>
      <vt:lpstr>Demand</vt:lpstr>
      <vt:lpstr>Capacity</vt:lpstr>
      <vt:lpstr>Impact on Waitlist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Binley Emma</dc:creator>
  <cp:lastModifiedBy>Alom Forid</cp:lastModifiedBy>
  <cp:lastPrinted>2020-09-02T14:05:14Z</cp:lastPrinted>
  <dcterms:created xsi:type="dcterms:W3CDTF">2018-11-20T13:33:00Z</dcterms:created>
  <dcterms:modified xsi:type="dcterms:W3CDTF">2020-09-02T14:07:04Z</dcterms:modified>
</cp:coreProperties>
</file>